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930" yWindow="-135" windowWidth="25320" windowHeight="12150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25725"/>
</workbook>
</file>

<file path=xl/calcChain.xml><?xml version="1.0" encoding="utf-8"?>
<calcChain xmlns="http://schemas.openxmlformats.org/spreadsheetml/2006/main">
  <c r="E58" i="1"/>
  <c r="Z36"/>
  <c r="AB36" s="1"/>
  <c r="AB37" s="1"/>
  <c r="Z34"/>
  <c r="AB34" s="1"/>
  <c r="AB35" s="1"/>
  <c r="Z32"/>
  <c r="AB32" s="1"/>
  <c r="AB38" s="1"/>
  <c r="Z27"/>
  <c r="AB27" s="1"/>
  <c r="AB28" s="1"/>
  <c r="Z25"/>
  <c r="AB25" s="1"/>
  <c r="AB26" s="1"/>
  <c r="Z23"/>
  <c r="AB23" s="1"/>
  <c r="AB29" s="1"/>
  <c r="AB18"/>
  <c r="AB19" s="1"/>
  <c r="Z16"/>
  <c r="AB16" s="1"/>
  <c r="AB17" s="1"/>
  <c r="AB46" s="1"/>
  <c r="Z14"/>
  <c r="AB14" s="1"/>
  <c r="Z9"/>
  <c r="Z7"/>
  <c r="Y38"/>
  <c r="Y29"/>
  <c r="Y20"/>
  <c r="Y11"/>
  <c r="I11"/>
  <c r="I12" s="1"/>
  <c r="I10"/>
  <c r="I8"/>
  <c r="I6"/>
  <c r="Z5"/>
  <c r="P6"/>
  <c r="P8"/>
  <c r="P10"/>
  <c r="P11"/>
  <c r="P12" s="1"/>
  <c r="P15"/>
  <c r="P17"/>
  <c r="P19"/>
  <c r="P20"/>
  <c r="P21" s="1"/>
  <c r="P24"/>
  <c r="P26"/>
  <c r="P28"/>
  <c r="P29"/>
  <c r="P30"/>
  <c r="P33"/>
  <c r="P35"/>
  <c r="P37"/>
  <c r="P38"/>
  <c r="P39" s="1"/>
  <c r="O38"/>
  <c r="O39" s="1"/>
  <c r="N38"/>
  <c r="N39" s="1"/>
  <c r="M38"/>
  <c r="M39" s="1"/>
  <c r="L39"/>
  <c r="K38"/>
  <c r="K39" s="1"/>
  <c r="K50" s="1"/>
  <c r="J38"/>
  <c r="J39" s="1"/>
  <c r="O37"/>
  <c r="N37"/>
  <c r="M37"/>
  <c r="L37"/>
  <c r="K37"/>
  <c r="J37"/>
  <c r="O35"/>
  <c r="N35"/>
  <c r="M35"/>
  <c r="L35"/>
  <c r="K35"/>
  <c r="J35"/>
  <c r="O33"/>
  <c r="N33"/>
  <c r="M33"/>
  <c r="L33"/>
  <c r="K33"/>
  <c r="J33"/>
  <c r="O29"/>
  <c r="O30" s="1"/>
  <c r="N29"/>
  <c r="N30" s="1"/>
  <c r="M29"/>
  <c r="M30" s="1"/>
  <c r="L29"/>
  <c r="L30" s="1"/>
  <c r="K29"/>
  <c r="K30" s="1"/>
  <c r="I50" s="1"/>
  <c r="J29"/>
  <c r="J30" s="1"/>
  <c r="O28"/>
  <c r="N28"/>
  <c r="M28"/>
  <c r="L28"/>
  <c r="K28"/>
  <c r="J28"/>
  <c r="O26"/>
  <c r="N26"/>
  <c r="M26"/>
  <c r="L26"/>
  <c r="K26"/>
  <c r="J26"/>
  <c r="O24"/>
  <c r="N24"/>
  <c r="M24"/>
  <c r="L24"/>
  <c r="K24"/>
  <c r="J24"/>
  <c r="O20"/>
  <c r="O21" s="1"/>
  <c r="N20"/>
  <c r="N21" s="1"/>
  <c r="M20"/>
  <c r="M21" s="1"/>
  <c r="L20"/>
  <c r="L21" s="1"/>
  <c r="K20"/>
  <c r="K21" s="1"/>
  <c r="G50" s="1"/>
  <c r="J20"/>
  <c r="J21" s="1"/>
  <c r="O19"/>
  <c r="N19"/>
  <c r="M19"/>
  <c r="L19"/>
  <c r="K19"/>
  <c r="J19"/>
  <c r="O17"/>
  <c r="N17"/>
  <c r="M17"/>
  <c r="L17"/>
  <c r="K17"/>
  <c r="J17"/>
  <c r="O15"/>
  <c r="N15"/>
  <c r="M15"/>
  <c r="L15"/>
  <c r="K15"/>
  <c r="J15"/>
  <c r="O11"/>
  <c r="O41" s="1"/>
  <c r="O42" s="1"/>
  <c r="N11"/>
  <c r="N41"/>
  <c r="N42" s="1"/>
  <c r="M11"/>
  <c r="M41" s="1"/>
  <c r="M42" s="1"/>
  <c r="L11"/>
  <c r="K11"/>
  <c r="J11"/>
  <c r="J41" s="1"/>
  <c r="J42" s="1"/>
  <c r="O10"/>
  <c r="N10"/>
  <c r="M10"/>
  <c r="L10"/>
  <c r="K10"/>
  <c r="J10"/>
  <c r="O8"/>
  <c r="N8"/>
  <c r="M8"/>
  <c r="L8"/>
  <c r="K8"/>
  <c r="J8"/>
  <c r="O6"/>
  <c r="N6"/>
  <c r="M6"/>
  <c r="L6"/>
  <c r="K6"/>
  <c r="J6"/>
  <c r="C17"/>
  <c r="D17"/>
  <c r="E17"/>
  <c r="F17"/>
  <c r="G17"/>
  <c r="H17"/>
  <c r="Q17"/>
  <c r="R17"/>
  <c r="S17"/>
  <c r="T17"/>
  <c r="U17"/>
  <c r="V17"/>
  <c r="W17"/>
  <c r="X17"/>
  <c r="C33"/>
  <c r="D33"/>
  <c r="E33"/>
  <c r="F33"/>
  <c r="G33"/>
  <c r="H33"/>
  <c r="Q33"/>
  <c r="R33"/>
  <c r="S33"/>
  <c r="T33"/>
  <c r="U33"/>
  <c r="V33"/>
  <c r="W33"/>
  <c r="X33"/>
  <c r="W38"/>
  <c r="C28"/>
  <c r="D28"/>
  <c r="E28"/>
  <c r="F28"/>
  <c r="G28"/>
  <c r="H28"/>
  <c r="Q28"/>
  <c r="R28"/>
  <c r="S28"/>
  <c r="T28"/>
  <c r="U28"/>
  <c r="V28"/>
  <c r="W28"/>
  <c r="X28"/>
  <c r="C24"/>
  <c r="D24"/>
  <c r="E24"/>
  <c r="F24"/>
  <c r="G24"/>
  <c r="H24"/>
  <c r="Q24"/>
  <c r="R24"/>
  <c r="S24"/>
  <c r="T24"/>
  <c r="U24"/>
  <c r="V24"/>
  <c r="W24"/>
  <c r="X24"/>
  <c r="C26"/>
  <c r="D26"/>
  <c r="E26"/>
  <c r="F26"/>
  <c r="G26"/>
  <c r="H26"/>
  <c r="Q26"/>
  <c r="R26"/>
  <c r="S26"/>
  <c r="T26"/>
  <c r="U26"/>
  <c r="V26"/>
  <c r="W26"/>
  <c r="X26"/>
  <c r="W29"/>
  <c r="W30" s="1"/>
  <c r="I48" s="1"/>
  <c r="X8"/>
  <c r="S6"/>
  <c r="C6"/>
  <c r="D6"/>
  <c r="E6"/>
  <c r="F6"/>
  <c r="G6"/>
  <c r="H6"/>
  <c r="Q6"/>
  <c r="R6"/>
  <c r="T6"/>
  <c r="U6"/>
  <c r="V6"/>
  <c r="W6"/>
  <c r="X6"/>
  <c r="C37"/>
  <c r="D37"/>
  <c r="E37"/>
  <c r="F37"/>
  <c r="G37"/>
  <c r="H37"/>
  <c r="Q37"/>
  <c r="R37"/>
  <c r="S37"/>
  <c r="T37"/>
  <c r="U37"/>
  <c r="V37"/>
  <c r="W37"/>
  <c r="X37"/>
  <c r="C35"/>
  <c r="D35"/>
  <c r="E35"/>
  <c r="F35"/>
  <c r="G35"/>
  <c r="H35"/>
  <c r="Q35"/>
  <c r="R35"/>
  <c r="S35"/>
  <c r="T35"/>
  <c r="U35"/>
  <c r="V35"/>
  <c r="W35"/>
  <c r="X35"/>
  <c r="C19"/>
  <c r="D19"/>
  <c r="E19"/>
  <c r="F19"/>
  <c r="G19"/>
  <c r="H19"/>
  <c r="Q19"/>
  <c r="R19"/>
  <c r="S19"/>
  <c r="T19"/>
  <c r="U19"/>
  <c r="V19"/>
  <c r="W19"/>
  <c r="X19"/>
  <c r="C15"/>
  <c r="D15"/>
  <c r="E15"/>
  <c r="F15"/>
  <c r="G15"/>
  <c r="H15"/>
  <c r="Q15"/>
  <c r="R15"/>
  <c r="S15"/>
  <c r="T15"/>
  <c r="U15"/>
  <c r="V15"/>
  <c r="W15"/>
  <c r="X15"/>
  <c r="C10"/>
  <c r="D10"/>
  <c r="E10"/>
  <c r="F10"/>
  <c r="G10"/>
  <c r="H10"/>
  <c r="Q10"/>
  <c r="R10"/>
  <c r="S10"/>
  <c r="T10"/>
  <c r="U10"/>
  <c r="V10"/>
  <c r="W10"/>
  <c r="X10"/>
  <c r="C8"/>
  <c r="D8"/>
  <c r="E8"/>
  <c r="F8"/>
  <c r="G8"/>
  <c r="H8"/>
  <c r="Q8"/>
  <c r="R8"/>
  <c r="S8"/>
  <c r="T8"/>
  <c r="U8"/>
  <c r="V8"/>
  <c r="W8"/>
  <c r="Y21"/>
  <c r="C20"/>
  <c r="D20"/>
  <c r="D21" s="1"/>
  <c r="E20"/>
  <c r="E21" s="1"/>
  <c r="F20"/>
  <c r="F21"/>
  <c r="G20"/>
  <c r="G21"/>
  <c r="H20"/>
  <c r="H21" s="1"/>
  <c r="Q20"/>
  <c r="Q21" s="1"/>
  <c r="R20"/>
  <c r="R21"/>
  <c r="S20"/>
  <c r="S21"/>
  <c r="T20"/>
  <c r="T21"/>
  <c r="U20"/>
  <c r="U21"/>
  <c r="V20"/>
  <c r="V21"/>
  <c r="W20"/>
  <c r="W21"/>
  <c r="G48" s="1"/>
  <c r="X20"/>
  <c r="X21" s="1"/>
  <c r="C21"/>
  <c r="X11"/>
  <c r="X12" s="1"/>
  <c r="X29"/>
  <c r="X30" s="1"/>
  <c r="X38"/>
  <c r="X39" s="1"/>
  <c r="C38"/>
  <c r="C39" s="1"/>
  <c r="D38"/>
  <c r="D39" s="1"/>
  <c r="E38"/>
  <c r="E39" s="1"/>
  <c r="F38"/>
  <c r="F39" s="1"/>
  <c r="G38"/>
  <c r="G39" s="1"/>
  <c r="H38"/>
  <c r="H39" s="1"/>
  <c r="Q38"/>
  <c r="Q39" s="1"/>
  <c r="R38"/>
  <c r="R39" s="1"/>
  <c r="S38"/>
  <c r="S39" s="1"/>
  <c r="T38"/>
  <c r="T39" s="1"/>
  <c r="U38"/>
  <c r="U39" s="1"/>
  <c r="V38"/>
  <c r="V39" s="1"/>
  <c r="W11"/>
  <c r="W12" s="1"/>
  <c r="E48" s="1"/>
  <c r="H11"/>
  <c r="H12"/>
  <c r="H29"/>
  <c r="H30" s="1"/>
  <c r="F11"/>
  <c r="F12"/>
  <c r="F29"/>
  <c r="F30"/>
  <c r="T11"/>
  <c r="T12"/>
  <c r="T29"/>
  <c r="T30"/>
  <c r="S29"/>
  <c r="S11"/>
  <c r="S12" s="1"/>
  <c r="S30"/>
  <c r="U11"/>
  <c r="U12" s="1"/>
  <c r="U29"/>
  <c r="U30" s="1"/>
  <c r="C29"/>
  <c r="C30" s="1"/>
  <c r="D29"/>
  <c r="D30" s="1"/>
  <c r="E29"/>
  <c r="E30" s="1"/>
  <c r="G29"/>
  <c r="G30" s="1"/>
  <c r="Q29"/>
  <c r="Q30" s="1"/>
  <c r="R29"/>
  <c r="R30" s="1"/>
  <c r="V29"/>
  <c r="V30" s="1"/>
  <c r="D11"/>
  <c r="D12" s="1"/>
  <c r="E11"/>
  <c r="E12" s="1"/>
  <c r="G11"/>
  <c r="G12" s="1"/>
  <c r="Q11"/>
  <c r="Q12" s="1"/>
  <c r="R11"/>
  <c r="R12" s="1"/>
  <c r="V11"/>
  <c r="V12" s="1"/>
  <c r="C11"/>
  <c r="C12" s="1"/>
  <c r="Y12"/>
  <c r="Y30"/>
  <c r="W39"/>
  <c r="K48" s="1"/>
  <c r="W41"/>
  <c r="W42" s="1"/>
  <c r="AA35"/>
  <c r="AA10"/>
  <c r="AA19"/>
  <c r="AA33"/>
  <c r="AA8"/>
  <c r="AA37"/>
  <c r="K12"/>
  <c r="E50" s="1"/>
  <c r="M49" s="1"/>
  <c r="M12"/>
  <c r="O12"/>
  <c r="J12"/>
  <c r="L12"/>
  <c r="N12"/>
  <c r="AA24"/>
  <c r="E41"/>
  <c r="E42" s="1"/>
  <c r="X41"/>
  <c r="X42" s="1"/>
  <c r="K41"/>
  <c r="K42" s="1"/>
  <c r="AA15"/>
  <c r="P41"/>
  <c r="P42" s="1"/>
  <c r="AA6"/>
  <c r="Q41" l="1"/>
  <c r="Q42" s="1"/>
  <c r="G41"/>
  <c r="G42" s="1"/>
  <c r="M47"/>
  <c r="AA26"/>
  <c r="L41"/>
  <c r="L42" s="1"/>
  <c r="AB47"/>
  <c r="AB20"/>
  <c r="U41"/>
  <c r="U42" s="1"/>
  <c r="AB15"/>
  <c r="AB24"/>
  <c r="AB30" s="1"/>
  <c r="I58" s="1"/>
  <c r="AB33"/>
  <c r="AB39" s="1"/>
  <c r="K58" s="1"/>
  <c r="D41"/>
  <c r="D42" s="1"/>
  <c r="R41"/>
  <c r="R42" s="1"/>
  <c r="S41"/>
  <c r="S42" s="1"/>
  <c r="T41"/>
  <c r="T42" s="1"/>
  <c r="V41"/>
  <c r="V42" s="1"/>
  <c r="F41"/>
  <c r="F42" s="1"/>
  <c r="H41"/>
  <c r="H42" s="1"/>
  <c r="Z45"/>
  <c r="Y41"/>
  <c r="Z46"/>
  <c r="Z47"/>
  <c r="AA45"/>
  <c r="AA12"/>
  <c r="AA39"/>
  <c r="Y39"/>
  <c r="Y42" s="1"/>
  <c r="AA28"/>
  <c r="I45" s="1"/>
  <c r="AA17"/>
  <c r="AA46" s="1"/>
  <c r="K45"/>
  <c r="K52" s="1"/>
  <c r="K56" s="1"/>
  <c r="Z39"/>
  <c r="Z30"/>
  <c r="AA30"/>
  <c r="Z21"/>
  <c r="AA21"/>
  <c r="G45"/>
  <c r="G52" s="1"/>
  <c r="G56" s="1"/>
  <c r="Z12"/>
  <c r="C41"/>
  <c r="C42" s="1"/>
  <c r="E45"/>
  <c r="AB45" l="1"/>
  <c r="AB21"/>
  <c r="G58" s="1"/>
  <c r="M58" s="1"/>
  <c r="E52"/>
  <c r="E54" s="1"/>
  <c r="M45"/>
  <c r="AA47"/>
  <c r="K54"/>
  <c r="T53" s="1"/>
  <c r="I52"/>
  <c r="G54"/>
  <c r="T51" s="1"/>
  <c r="E56"/>
  <c r="M51" l="1"/>
  <c r="I54"/>
  <c r="T52" s="1"/>
  <c r="T50"/>
  <c r="I56"/>
  <c r="M55" s="1"/>
  <c r="M53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<sst xmlns="http://schemas.openxmlformats.org/spreadsheetml/2006/main" count="123" uniqueCount="70">
  <si>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</si>
  <si>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</si>
  <si>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</si>
  <si>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</si>
  <si>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</si>
  <si>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</si>
  <si>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</si>
  <si>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</si>
  <si>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</si>
  <si>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</si>
  <si>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</si>
  <si>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</si>
  <si>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</si>
  <si>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</si>
  <si>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</si>
  <si>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</si>
  <si>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</si>
  <si>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</si>
  <si>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</si>
  <si>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</si>
  <si>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</si>
  <si>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</si>
  <si>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</si>
  <si>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</si>
  <si>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</si>
  <si>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</si>
  <si>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</si>
  <si>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</si>
  <si>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</si>
  <si>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</si>
  <si>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</si>
  <si>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</si>
  <si>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</si>
  <si>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</si>
  <si>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</si>
  <si>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</si>
  <si>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</si>
  <si>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</si>
  <si>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</si>
  <si>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</si>
  <si>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</si>
  <si>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</si>
  <si>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</si>
  <si>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</si>
  <si>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</si>
  <si>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</si>
  <si>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</si>
  <si>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</si>
  <si>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</si>
  <si>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</si>
  <si>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</si>
  <si>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</si>
  <si>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</si>
  <si>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</si>
  <si>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</si>
  <si>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</si>
  <si>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</si>
  <si>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</si>
  <si>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Form SPI 1244 - Revised 8/11 (PESB)</t>
  </si>
  <si>
    <t>Residency 5 Yr (Ends 8/31/11)</t>
  </si>
  <si>
    <t>Initial Renew (3-yrs)</t>
  </si>
  <si>
    <t>&lt;Career &amp; Technical Fees&gt;</t>
  </si>
  <si>
    <t>Educational Service District 113 - Quarterly/Annual Certification Fee Report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</si>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</sst>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1"/>
        <bgColor indexed="64"/>
      </patternFill>
    </fill>
    <fill>
      <patternFill patternType="mediumGray">
        <bgColor theme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12" fillId="4" borderId="38" xfId="0" applyFont="1" applyFill="1" applyBorder="1" applyAlignment="1" applyProtection="1">
      <alignment horizontal="centerContinuous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0" fontId="16" fillId="0" borderId="25" xfId="0" applyFont="1" applyFill="1" applyBorder="1" applyAlignment="1" applyProtection="1">
      <alignment horizontal="center" wrapText="1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3" borderId="29" xfId="0" applyNumberFormat="1" applyFont="1" applyFill="1" applyBorder="1" applyProtection="1"/>
    <xf numFmtId="4" fontId="6" fillId="11" borderId="29" xfId="0" applyNumberFormat="1" applyFont="1" applyFill="1" applyBorder="1" applyProtection="1"/>
    <xf numFmtId="4" fontId="6" fillId="13" borderId="8" xfId="0" applyNumberFormat="1" applyFont="1" applyFill="1" applyBorder="1" applyAlignment="1" applyProtection="1">
      <alignment horizontal="center"/>
    </xf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8" fillId="12" borderId="43" xfId="0" applyFont="1" applyFill="1" applyBorder="1" applyAlignment="1" applyProtection="1">
      <alignment horizontal="centerContinuous"/>
    </xf>
    <xf numFmtId="0" fontId="8" fillId="12" borderId="46" xfId="0" applyFont="1" applyFill="1" applyBorder="1" applyAlignment="1" applyProtection="1">
      <alignment horizontal="centerContinuous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8" fontId="6" fillId="12" borderId="46" xfId="0" applyNumberFormat="1" applyFont="1" applyFill="1" applyBorder="1" applyAlignment="1" applyProtection="1">
      <alignment horizontal="center"/>
    </xf>
    <xf numFmtId="164" fontId="6" fillId="12" borderId="46" xfId="0" applyNumberFormat="1" applyFont="1" applyFill="1" applyBorder="1" applyAlignment="1" applyProtection="1">
      <alignment horizontal="center"/>
    </xf>
    <xf numFmtId="0" fontId="0" fillId="12" borderId="46" xfId="0" applyFill="1" applyBorder="1" applyProtection="1"/>
    <xf numFmtId="0" fontId="6" fillId="12" borderId="46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1" fillId="12" borderId="46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8" fontId="6" fillId="1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6.3263041065482792E-2"/>
          <c:y val="3.4257748776509077E-2"/>
          <c:w val="0.62153163152053448"/>
          <c:h val="0.90048939641109293"/>
        </c:manualLayout>
      </c:layout>
      <c:barChart>
        <c:barDir val="col"/>
        <c:grouping val="clustered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30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2</c:v>
                </c:pt>
                <c:pt idx="23" formatCode="&quot;$&quot;#,##0.00_);[Red]\(&quot;$&quot;#,##0.00\)">
                  <c:v>30</c:v>
                </c:pt>
              </c:numCache>
            </c:numRef>
          </c:val>
        </c:ser>
        <c:axId val="50638208"/>
        <c:axId val="50648192"/>
      </c:barChart>
      <c:catAx>
        <c:axId val="506382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50648192"/>
        <c:crosses val="autoZero"/>
        <c:auto val="1"/>
        <c:lblAlgn val="ctr"/>
        <c:lblOffset val="100"/>
        <c:tickLblSkip val="1"/>
        <c:tickMarkSkip val="1"/>
      </c:catAx>
      <c:valAx>
        <c:axId val="50648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50638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21"/>
          <c:w val="0.29855715871254168"/>
          <c:h val="0.572593800978793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63"/>
  <sheetViews>
    <sheetView showGridLines="0" tabSelected="1" topLeftCell="A16" zoomScale="70" zoomScaleNormal="70" workbookViewId="0">
      <selection activeCell="Z43" sqref="Z43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2"/>
      <c r="AB1" s="132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81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53" t="s">
        <v>59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60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3" t="s">
        <v>35</v>
      </c>
      <c r="AB3" s="215" t="s">
        <v>67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13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4" t="s">
        <v>43</v>
      </c>
      <c r="AB4" s="216"/>
    </row>
    <row r="5" spans="1:28" s="7" customFormat="1" ht="20.100000000000001" customHeight="1">
      <c r="A5" s="17" t="s">
        <v>63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182"/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83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5">
        <f>SUM(C6:Y6)</f>
        <v>0</v>
      </c>
      <c r="AB6" s="183"/>
    </row>
    <row r="7" spans="1:28" s="7" customFormat="1" ht="20.100000000000001" customHeight="1">
      <c r="A7" s="20" t="s">
        <v>65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5">
        <f>SUM(C7:Y7)</f>
        <v>0</v>
      </c>
      <c r="AA7" s="57"/>
      <c r="AB7" s="182"/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83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5">
        <f>SUM(C8:Y8)</f>
        <v>0</v>
      </c>
      <c r="AB8" s="183"/>
    </row>
    <row r="9" spans="1:28" s="7" customFormat="1" ht="20.100000000000001" customHeight="1">
      <c r="A9" s="20" t="s">
        <v>64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2</v>
      </c>
      <c r="M9" s="81">
        <v>0</v>
      </c>
      <c r="N9" s="81">
        <v>0</v>
      </c>
      <c r="O9" s="81">
        <v>0</v>
      </c>
      <c r="P9" s="81">
        <v>0</v>
      </c>
      <c r="Q9" s="81"/>
      <c r="R9" s="81">
        <v>0</v>
      </c>
      <c r="S9" s="81">
        <v>0</v>
      </c>
      <c r="T9" s="81">
        <v>0</v>
      </c>
      <c r="U9" s="81"/>
      <c r="V9" s="81">
        <v>0</v>
      </c>
      <c r="W9" s="81">
        <v>0</v>
      </c>
      <c r="X9" s="81">
        <v>0</v>
      </c>
      <c r="Y9" s="81">
        <v>0</v>
      </c>
      <c r="Z9" s="165">
        <f>SUM(C9:Y9)</f>
        <v>2</v>
      </c>
      <c r="AA9" s="57"/>
      <c r="AB9" s="182"/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83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30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0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0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6">
        <f>SUM(C10:Y10)</f>
        <v>30</v>
      </c>
      <c r="AB10" s="183"/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60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2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0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184"/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91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30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0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0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4">
        <f>SUM(Z5,Z7,Z9)</f>
        <v>2</v>
      </c>
      <c r="AA12" s="92">
        <f>SUM(AA6+AA8+AA10)</f>
        <v>30</v>
      </c>
      <c r="AB12" s="185"/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86">
        <v>11</v>
      </c>
    </row>
    <row r="14" spans="1:28" s="7" customFormat="1" ht="20.100000000000001" customHeight="1">
      <c r="A14" s="17" t="s">
        <v>63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8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5">
        <f>SUM(C14:Y14)</f>
        <v>0</v>
      </c>
      <c r="AA14" s="57"/>
      <c r="AB14" s="187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9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5">
        <f>SUM(C15:Y15)</f>
        <v>0</v>
      </c>
      <c r="AB15" s="188">
        <f>AB14*33</f>
        <v>0</v>
      </c>
    </row>
    <row r="16" spans="1:28" s="7" customFormat="1" ht="20.100000000000001" customHeight="1">
      <c r="A16" s="20" t="s">
        <v>65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8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5">
        <f>SUM(C16:Y16)</f>
        <v>0</v>
      </c>
      <c r="AA16" s="57"/>
      <c r="AB16" s="187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9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5">
        <f>SUM(C17:Y17)</f>
        <v>0</v>
      </c>
      <c r="AB17" s="188">
        <f>AB16*33</f>
        <v>0</v>
      </c>
    </row>
    <row r="18" spans="1:103" s="7" customFormat="1" ht="20.100000000000001" customHeight="1">
      <c r="A18" s="20" t="s">
        <v>64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/>
      <c r="I18" s="148">
        <v>0</v>
      </c>
      <c r="J18" s="81">
        <v>0</v>
      </c>
      <c r="K18" s="81">
        <v>0</v>
      </c>
      <c r="L18" s="81">
        <v>1</v>
      </c>
      <c r="M18" s="81">
        <v>0</v>
      </c>
      <c r="N18" s="81">
        <v>0</v>
      </c>
      <c r="O18" s="81">
        <v>0</v>
      </c>
      <c r="P18" s="81">
        <v>0</v>
      </c>
      <c r="Q18" s="81"/>
      <c r="R18" s="81">
        <v>0</v>
      </c>
      <c r="S18" s="81">
        <v>0</v>
      </c>
      <c r="T18" s="81">
        <v>0</v>
      </c>
      <c r="U18" s="81">
        <v>3</v>
      </c>
      <c r="V18" s="81">
        <v>0</v>
      </c>
      <c r="W18" s="81">
        <v>0</v>
      </c>
      <c r="X18" s="81">
        <v>0</v>
      </c>
      <c r="Y18" s="81">
        <v>0</v>
      </c>
      <c r="Z18" s="165">
        <v>4</v>
      </c>
      <c r="AA18" s="57"/>
      <c r="AB18" s="187">
        <f>Z18-K18-X18</f>
        <v>4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9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15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15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6">
        <f>SUM(C19:Y19)</f>
        <v>30</v>
      </c>
      <c r="AB19" s="188">
        <f>AB18*33</f>
        <v>132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H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50"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1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3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87">
        <f>AB14+AB16+AB18</f>
        <v>4</v>
      </c>
    </row>
    <row r="21" spans="1:103" s="93" customFormat="1" ht="20.100000000000001" customHeight="1" thickBot="1">
      <c r="A21" s="89"/>
      <c r="B21" s="90" t="s">
        <v>11</v>
      </c>
      <c r="C21" s="91">
        <f t="shared" ref="C21:H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1"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15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15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4">
        <f>SUM(Z14,Z16,Z18)</f>
        <v>4</v>
      </c>
      <c r="AA21" s="92">
        <f>SUM(AA15+AA17+AA19)</f>
        <v>30</v>
      </c>
      <c r="AB21" s="189">
        <f>SUM(AB17,AB15,AB19)</f>
        <v>132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90"/>
    </row>
    <row r="23" spans="1:103" s="7" customFormat="1" ht="20.100000000000001" customHeight="1">
      <c r="A23" s="17" t="s">
        <v>63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8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5">
        <f>SUM(C23:Y23)</f>
        <v>0</v>
      </c>
      <c r="AA23" s="57"/>
      <c r="AB23" s="187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9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8">
        <f>AB23*33</f>
        <v>0</v>
      </c>
    </row>
    <row r="25" spans="1:103" s="7" customFormat="1" ht="20.100000000000001" customHeight="1">
      <c r="A25" s="20" t="s">
        <v>65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8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5">
        <f>SUM(C25:Y25)</f>
        <v>0</v>
      </c>
      <c r="AA25" s="57"/>
      <c r="AB25" s="187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9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8">
        <f>AB25*33</f>
        <v>0</v>
      </c>
    </row>
    <row r="27" spans="1:103" s="7" customFormat="1" ht="20.100000000000001" customHeight="1">
      <c r="A27" s="20" t="s">
        <v>64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/>
      <c r="I27" s="148">
        <v>0</v>
      </c>
      <c r="J27" s="81">
        <v>0</v>
      </c>
      <c r="K27" s="81">
        <v>0</v>
      </c>
      <c r="L27" s="81">
        <v>3</v>
      </c>
      <c r="M27" s="81">
        <v>0</v>
      </c>
      <c r="N27" s="81">
        <v>0</v>
      </c>
      <c r="O27" s="81">
        <v>0</v>
      </c>
      <c r="P27" s="81">
        <v>0</v>
      </c>
      <c r="Q27" s="81"/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5">
        <f>SUM(C27:Y27)</f>
        <v>3</v>
      </c>
      <c r="AA27" s="57"/>
      <c r="AB27" s="187">
        <f>Z27-K27-X27</f>
        <v>3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9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45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45</v>
      </c>
      <c r="AB28" s="188">
        <f>AB27*33</f>
        <v>99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50">
        <v>0</v>
      </c>
      <c r="J29" s="60">
        <f t="shared" si="38"/>
        <v>0</v>
      </c>
      <c r="K29" s="60">
        <f t="shared" si="38"/>
        <v>0</v>
      </c>
      <c r="L29" s="60">
        <f t="shared" si="38"/>
        <v>3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7" t="s">
        <v>0</v>
      </c>
      <c r="AB29" s="187">
        <f>AB23+AB25+AB27</f>
        <v>3</v>
      </c>
    </row>
    <row r="30" spans="1:103" s="93" customFormat="1" ht="20.100000000000001" customHeight="1" thickBot="1">
      <c r="A30" s="89"/>
      <c r="B30" s="90" t="s">
        <v>11</v>
      </c>
      <c r="C30" s="91">
        <f t="shared" ref="C30:H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1"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45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5">
        <f>SUM(Z23,Z25,Z27)</f>
        <v>3</v>
      </c>
      <c r="AA30" s="92">
        <f>SUM(AA24+AA26+AA28)</f>
        <v>45</v>
      </c>
      <c r="AB30" s="189">
        <f>SUM(AB26,AB24,AB28)</f>
        <v>99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90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63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8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5">
        <f>SUM(C32:Y32)</f>
        <v>0</v>
      </c>
      <c r="AA32" s="57"/>
      <c r="AB32" s="187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9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8">
        <f>AB32*33</f>
        <v>0</v>
      </c>
    </row>
    <row r="34" spans="1:28" s="7" customFormat="1" ht="20.100000000000001" customHeight="1">
      <c r="A34" s="20" t="s">
        <v>65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2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5">
        <f>SUM(C34:Y34)</f>
        <v>0</v>
      </c>
      <c r="AA34" s="57"/>
      <c r="AB34" s="187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9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8">
        <f>AB34*33</f>
        <v>0</v>
      </c>
    </row>
    <row r="36" spans="1:28" s="7" customFormat="1" ht="20.100000000000001" customHeight="1">
      <c r="A36" s="20" t="s">
        <v>64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30</v>
      </c>
      <c r="I36" s="152">
        <v>0</v>
      </c>
      <c r="J36" s="19">
        <v>0</v>
      </c>
      <c r="K36" s="19">
        <v>0</v>
      </c>
      <c r="L36" s="19">
        <v>2</v>
      </c>
      <c r="M36" s="19">
        <v>0</v>
      </c>
      <c r="N36" s="19">
        <v>0</v>
      </c>
      <c r="O36" s="19">
        <v>0</v>
      </c>
      <c r="P36" s="19">
        <v>0</v>
      </c>
      <c r="Q36" s="19">
        <v>6</v>
      </c>
      <c r="R36" s="19">
        <v>0</v>
      </c>
      <c r="S36" s="19">
        <v>0</v>
      </c>
      <c r="T36" s="19">
        <v>0</v>
      </c>
      <c r="U36" s="19">
        <v>3</v>
      </c>
      <c r="V36" s="19">
        <v>0</v>
      </c>
      <c r="W36" s="19">
        <v>0</v>
      </c>
      <c r="X36" s="19">
        <v>0</v>
      </c>
      <c r="Y36" s="81">
        <v>0</v>
      </c>
      <c r="Z36" s="165">
        <f>SUM(C36:Y36)</f>
        <v>41</v>
      </c>
      <c r="AA36" s="57"/>
      <c r="AB36" s="187">
        <f>Z36-K36-X36</f>
        <v>41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1050</v>
      </c>
      <c r="I37" s="149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30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90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15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1185</v>
      </c>
      <c r="AB37" s="188">
        <f>AB36*33</f>
        <v>1353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30</v>
      </c>
      <c r="I38" s="150">
        <v>0</v>
      </c>
      <c r="J38" s="60">
        <f t="shared" si="52"/>
        <v>0</v>
      </c>
      <c r="K38" s="60">
        <f t="shared" si="52"/>
        <v>0</v>
      </c>
      <c r="L38" s="60"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6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3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87">
        <f>AB32+AB34+AB36</f>
        <v>41</v>
      </c>
    </row>
    <row r="39" spans="1:28" s="93" customFormat="1" ht="20.100000000000001" customHeight="1" thickBot="1">
      <c r="A39" s="89"/>
      <c r="B39" s="90" t="s">
        <v>11</v>
      </c>
      <c r="C39" s="91">
        <f t="shared" ref="C39:H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1050</v>
      </c>
      <c r="I39" s="151"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90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15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5">
        <f>SUM(Z32,Z34,Z36)</f>
        <v>41</v>
      </c>
      <c r="AA39" s="92">
        <f>SUM(AA33+AA35+AA37)</f>
        <v>1185</v>
      </c>
      <c r="AB39" s="189">
        <f>SUM(AB35,AB33,AB37)</f>
        <v>1353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91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30</v>
      </c>
      <c r="I41" s="63">
        <v>0</v>
      </c>
      <c r="J41" s="63">
        <f t="shared" si="56"/>
        <v>0</v>
      </c>
      <c r="K41" s="63">
        <f t="shared" si="56"/>
        <v>0</v>
      </c>
      <c r="L41" s="63">
        <f t="shared" si="56"/>
        <v>6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6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6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8"/>
      <c r="AA41" s="119"/>
      <c r="AB41" s="192"/>
    </row>
    <row r="42" spans="1:28" s="7" customFormat="1" ht="20.100000000000001" customHeight="1" thickBot="1">
      <c r="A42" s="40"/>
      <c r="B42" s="61" t="s">
        <v>11</v>
      </c>
      <c r="C42" s="64">
        <f t="shared" ref="C42:H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1050</v>
      </c>
      <c r="I42" s="64"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90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90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30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7">
        <f>SUM(Y12+Y21+Y30+Y39)</f>
        <v>0</v>
      </c>
      <c r="Z42" s="120"/>
      <c r="AA42" s="72"/>
      <c r="AB42" s="193"/>
    </row>
    <row r="43" spans="1:28" s="7" customFormat="1" ht="14.25" customHeight="1">
      <c r="A43" s="133"/>
      <c r="B43" s="134"/>
      <c r="C43" s="135"/>
      <c r="D43" s="135"/>
      <c r="E43" s="136"/>
      <c r="F43" s="135"/>
      <c r="G43" s="136"/>
      <c r="H43" s="135"/>
      <c r="I43" s="135"/>
      <c r="J43" s="137"/>
      <c r="K43" s="135"/>
      <c r="L43" s="137"/>
      <c r="M43" s="137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72"/>
      <c r="AA43" s="72"/>
      <c r="AB43" s="193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1"/>
      <c r="K44" s="43" t="s">
        <v>21</v>
      </c>
      <c r="L44" s="141"/>
      <c r="M44" s="139" t="s">
        <v>8</v>
      </c>
      <c r="N44" s="1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6" t="s">
        <v>66</v>
      </c>
      <c r="Z44" s="167" t="s">
        <v>16</v>
      </c>
      <c r="AA44" s="167" t="s">
        <v>17</v>
      </c>
      <c r="AB44" s="194"/>
    </row>
    <row r="45" spans="1:28" s="45" customFormat="1" ht="20.100000000000001" customHeight="1" thickBot="1">
      <c r="A45" s="46"/>
      <c r="B45" s="72"/>
      <c r="C45" s="73"/>
      <c r="D45" s="49"/>
      <c r="E45" s="156">
        <f>SUM(AA6+AA8+AA10)</f>
        <v>30</v>
      </c>
      <c r="F45" s="49"/>
      <c r="G45" s="156">
        <f>SUM(AA15+AA17+AA19)</f>
        <v>30</v>
      </c>
      <c r="H45" s="49"/>
      <c r="I45" s="156">
        <f>SUM(AA24+AA26+AA28)</f>
        <v>45</v>
      </c>
      <c r="J45" s="140"/>
      <c r="K45" s="156">
        <f>SUM(AA33+AA35+AA37)</f>
        <v>1185</v>
      </c>
      <c r="L45" s="140"/>
      <c r="M45" s="163">
        <f>SUM(E45,G45,I45,K45)</f>
        <v>1290</v>
      </c>
      <c r="N45" s="145"/>
      <c r="O45" s="73"/>
      <c r="P45" s="44"/>
      <c r="Q45" s="240" t="s">
        <v>42</v>
      </c>
      <c r="R45" s="241"/>
      <c r="S45" s="241"/>
      <c r="T45" s="241"/>
      <c r="U45" s="241"/>
      <c r="V45" s="242"/>
      <c r="W45" s="73"/>
      <c r="X45" s="44"/>
      <c r="Y45" s="169" t="s">
        <v>63</v>
      </c>
      <c r="Z45" s="170">
        <f>SUM(Z5,Z14,Z23,Z32)</f>
        <v>0</v>
      </c>
      <c r="AA45" s="171">
        <f>SUM(AA6,AA15,AA24,AA33)</f>
        <v>0</v>
      </c>
      <c r="AB45" s="195">
        <f>SUM(AB15,AB24,AB33)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7" t="s">
        <v>18</v>
      </c>
      <c r="F46" s="49"/>
      <c r="G46" s="160" t="s">
        <v>19</v>
      </c>
      <c r="H46" s="49"/>
      <c r="I46" s="160" t="s">
        <v>20</v>
      </c>
      <c r="J46" s="141"/>
      <c r="K46" s="160" t="s">
        <v>21</v>
      </c>
      <c r="L46" s="141"/>
      <c r="M46" s="164" t="s">
        <v>8</v>
      </c>
      <c r="N46" s="144"/>
      <c r="O46" s="73"/>
      <c r="P46" s="109"/>
      <c r="Q46" s="243"/>
      <c r="R46" s="244"/>
      <c r="S46" s="244"/>
      <c r="T46" s="244"/>
      <c r="U46" s="244"/>
      <c r="V46" s="245"/>
      <c r="W46" s="73"/>
      <c r="X46" s="50"/>
      <c r="Y46" s="168" t="s">
        <v>65</v>
      </c>
      <c r="Z46" s="170">
        <f>SUM(Z7,Z16,Z25,Z34)</f>
        <v>0</v>
      </c>
      <c r="AA46" s="172">
        <f>SUM(AA8,AA17,AA26,AA35)</f>
        <v>0</v>
      </c>
      <c r="AB46" s="195">
        <f>SUM(AB17,AB26,AB35)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8"/>
      <c r="F47" s="49"/>
      <c r="G47" s="161"/>
      <c r="H47" s="49"/>
      <c r="I47" s="161"/>
      <c r="J47" s="142"/>
      <c r="K47" s="161"/>
      <c r="L47" s="142"/>
      <c r="M47" s="238">
        <f>SUM(E48,G48,I48,K48)</f>
        <v>0</v>
      </c>
      <c r="N47" s="146"/>
      <c r="O47" s="73"/>
      <c r="P47" s="44"/>
      <c r="Q47" s="246" t="s">
        <v>44</v>
      </c>
      <c r="R47" s="247"/>
      <c r="S47" s="247"/>
      <c r="T47" s="247"/>
      <c r="U47" s="247"/>
      <c r="V47" s="248"/>
      <c r="W47" s="73"/>
      <c r="X47" s="50"/>
      <c r="Y47" s="168" t="s">
        <v>64</v>
      </c>
      <c r="Z47" s="170">
        <f>SUM(Z9,Z18,Z27,Z36)</f>
        <v>50</v>
      </c>
      <c r="AA47" s="172">
        <f>SUM(AA10,AA19,AA28,AA37)</f>
        <v>1290</v>
      </c>
      <c r="AB47" s="195">
        <f>SUM(AB19,AB28,AB37)</f>
        <v>1584</v>
      </c>
    </row>
    <row r="48" spans="1:28" s="45" customFormat="1" ht="20.100000000000001" customHeight="1">
      <c r="A48" s="42"/>
      <c r="B48" s="103" t="s">
        <v>61</v>
      </c>
      <c r="C48" s="104"/>
      <c r="D48" s="105"/>
      <c r="E48" s="159">
        <f>W12</f>
        <v>0</v>
      </c>
      <c r="F48" s="6"/>
      <c r="G48" s="175">
        <f>W21</f>
        <v>0</v>
      </c>
      <c r="H48" s="6"/>
      <c r="I48" s="175">
        <f>W30</f>
        <v>0</v>
      </c>
      <c r="J48" s="140"/>
      <c r="K48" s="175">
        <f>W39</f>
        <v>0</v>
      </c>
      <c r="L48" s="140"/>
      <c r="M48" s="239"/>
      <c r="N48" s="147"/>
      <c r="O48" s="73"/>
      <c r="P48" s="110"/>
      <c r="Q48" s="246" t="s">
        <v>46</v>
      </c>
      <c r="R48" s="249"/>
      <c r="S48" s="249"/>
      <c r="T48" s="249"/>
      <c r="U48" s="249"/>
      <c r="V48" s="250"/>
      <c r="W48" s="6"/>
      <c r="X48" s="50"/>
      <c r="Y48" s="121"/>
      <c r="Z48" s="72"/>
      <c r="AA48" s="173"/>
      <c r="AB48" s="196"/>
    </row>
    <row r="49" spans="1:28" s="45" customFormat="1" ht="15.95" customHeight="1" thickBot="1">
      <c r="A49" s="42"/>
      <c r="B49" s="106"/>
      <c r="C49" s="107"/>
      <c r="D49" s="108"/>
      <c r="E49" s="158"/>
      <c r="F49" s="6"/>
      <c r="G49" s="162"/>
      <c r="H49" s="6"/>
      <c r="I49" s="162"/>
      <c r="J49" s="143"/>
      <c r="K49" s="162"/>
      <c r="L49" s="143"/>
      <c r="M49" s="238">
        <f>SUM(E50,G50,I50,K50)</f>
        <v>0</v>
      </c>
      <c r="N49" s="146"/>
      <c r="O49" s="73"/>
      <c r="P49" s="6"/>
      <c r="Q49" s="251" t="s">
        <v>47</v>
      </c>
      <c r="R49" s="252"/>
      <c r="S49" s="252"/>
      <c r="T49" s="252"/>
      <c r="U49" s="252"/>
      <c r="V49" s="253"/>
      <c r="W49" s="6"/>
      <c r="X49" s="49"/>
      <c r="Y49" s="121"/>
      <c r="Z49" s="72"/>
      <c r="AA49" s="173"/>
      <c r="AB49" s="196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9">
        <f>K12</f>
        <v>0</v>
      </c>
      <c r="F50" s="6"/>
      <c r="G50" s="175">
        <f>K21</f>
        <v>0</v>
      </c>
      <c r="H50" s="6"/>
      <c r="I50" s="175">
        <f>K30</f>
        <v>0</v>
      </c>
      <c r="J50" s="140"/>
      <c r="K50" s="175">
        <f>K39</f>
        <v>0</v>
      </c>
      <c r="L50" s="140"/>
      <c r="M50" s="239"/>
      <c r="N50" s="147"/>
      <c r="O50" s="138"/>
      <c r="P50" s="110"/>
      <c r="Q50" s="66" t="s">
        <v>23</v>
      </c>
      <c r="R50" s="41"/>
      <c r="S50" s="54"/>
      <c r="T50" s="98">
        <f>E54</f>
        <v>15</v>
      </c>
      <c r="U50" s="128" t="s">
        <v>48</v>
      </c>
      <c r="V50" s="122"/>
      <c r="W50" s="131"/>
      <c r="X50" s="50"/>
      <c r="Y50" s="121"/>
      <c r="Z50" s="72"/>
      <c r="AA50" s="173"/>
      <c r="AB50" s="196"/>
    </row>
    <row r="51" spans="1:28" s="45" customFormat="1" ht="17.100000000000001" customHeight="1" thickBot="1">
      <c r="A51" s="42"/>
      <c r="B51" s="226" t="s">
        <v>45</v>
      </c>
      <c r="C51" s="227"/>
      <c r="D51" s="228"/>
      <c r="E51" s="158"/>
      <c r="F51" s="6"/>
      <c r="G51" s="162"/>
      <c r="H51" s="6"/>
      <c r="I51" s="162"/>
      <c r="J51" s="143"/>
      <c r="K51" s="162"/>
      <c r="L51" s="143"/>
      <c r="M51" s="238">
        <f>SUM(E52,G52,I52,K52)</f>
        <v>1290</v>
      </c>
      <c r="N51" s="146"/>
      <c r="O51" s="73"/>
      <c r="P51" s="6"/>
      <c r="Q51" s="51" t="s">
        <v>24</v>
      </c>
      <c r="R51" s="1"/>
      <c r="S51" s="52"/>
      <c r="T51" s="98">
        <f>G54</f>
        <v>15</v>
      </c>
      <c r="U51" s="128" t="s">
        <v>48</v>
      </c>
      <c r="V51" s="99"/>
      <c r="W51" s="6"/>
      <c r="X51" s="50"/>
      <c r="Y51" s="121"/>
      <c r="Z51" s="72"/>
      <c r="AA51" s="174"/>
      <c r="AB51" s="197"/>
    </row>
    <row r="52" spans="1:28" ht="20.100000000000001" customHeight="1" thickBot="1">
      <c r="A52" s="55"/>
      <c r="B52" s="229"/>
      <c r="C52" s="230"/>
      <c r="D52" s="231"/>
      <c r="E52" s="159">
        <f>E45-E48-E50</f>
        <v>30</v>
      </c>
      <c r="F52" s="6"/>
      <c r="G52" s="175">
        <f>G45-G48-G50</f>
        <v>30</v>
      </c>
      <c r="H52" s="6"/>
      <c r="I52" s="175">
        <f>I45-I48-I50</f>
        <v>45</v>
      </c>
      <c r="J52" s="140"/>
      <c r="K52" s="175">
        <f>K45-K48-K50</f>
        <v>1185</v>
      </c>
      <c r="L52" s="140"/>
      <c r="M52" s="239"/>
      <c r="N52" s="147"/>
      <c r="O52" s="27"/>
      <c r="P52" s="27"/>
      <c r="Q52" s="223" t="s">
        <v>54</v>
      </c>
      <c r="R52" s="224"/>
      <c r="S52" s="225"/>
      <c r="T52" s="95">
        <f>I54</f>
        <v>22.5</v>
      </c>
      <c r="U52" s="129" t="s">
        <v>48</v>
      </c>
      <c r="V52" s="94"/>
      <c r="W52" s="74"/>
      <c r="X52" s="74"/>
      <c r="Y52" s="121"/>
      <c r="Z52" s="72"/>
      <c r="AA52" s="174"/>
      <c r="AB52" s="197"/>
    </row>
    <row r="53" spans="1:28" s="45" customFormat="1" ht="20.100000000000001" customHeight="1" thickBot="1">
      <c r="A53" s="42"/>
      <c r="B53" s="232" t="s">
        <v>69</v>
      </c>
      <c r="C53" s="233"/>
      <c r="D53" s="234"/>
      <c r="E53" s="158"/>
      <c r="F53" s="6"/>
      <c r="G53" s="162"/>
      <c r="H53" s="6"/>
      <c r="I53" s="162"/>
      <c r="J53" s="143"/>
      <c r="K53" s="162"/>
      <c r="L53" s="143"/>
      <c r="M53" s="238">
        <f>SUM(E54,G54,I54,K54)</f>
        <v>645</v>
      </c>
      <c r="N53" s="146"/>
      <c r="O53" s="44"/>
      <c r="P53" s="110"/>
      <c r="Q53" s="223" t="s">
        <v>55</v>
      </c>
      <c r="R53" s="224"/>
      <c r="S53" s="225"/>
      <c r="T53" s="96">
        <f>K54</f>
        <v>592.5</v>
      </c>
      <c r="U53" s="130" t="s">
        <v>48</v>
      </c>
      <c r="V53" s="97"/>
      <c r="W53" s="44"/>
      <c r="X53" s="44"/>
      <c r="Y53" s="121"/>
      <c r="Z53" s="72"/>
      <c r="AA53" s="174"/>
      <c r="AB53" s="197"/>
    </row>
    <row r="54" spans="1:28" ht="18" customHeight="1">
      <c r="A54" s="55"/>
      <c r="B54" s="235"/>
      <c r="C54" s="236"/>
      <c r="D54" s="237"/>
      <c r="E54" s="159">
        <f>E52/2</f>
        <v>15</v>
      </c>
      <c r="F54" s="6"/>
      <c r="G54" s="175">
        <f>G52/2</f>
        <v>15</v>
      </c>
      <c r="H54" s="6"/>
      <c r="I54" s="175">
        <f>I52/2</f>
        <v>22.5</v>
      </c>
      <c r="J54" s="140"/>
      <c r="K54" s="175">
        <f>K52/2</f>
        <v>592.5</v>
      </c>
      <c r="L54" s="140"/>
      <c r="M54" s="239"/>
      <c r="N54" s="147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198"/>
    </row>
    <row r="55" spans="1:28" s="45" customFormat="1" ht="20.100000000000001" customHeight="1">
      <c r="A55" s="116"/>
      <c r="B55" s="226" t="s">
        <v>26</v>
      </c>
      <c r="C55" s="227"/>
      <c r="D55" s="228"/>
      <c r="E55" s="158"/>
      <c r="F55" s="6"/>
      <c r="G55" s="162"/>
      <c r="H55" s="6"/>
      <c r="I55" s="162"/>
      <c r="J55" s="143"/>
      <c r="K55" s="162"/>
      <c r="L55" s="143"/>
      <c r="M55" s="238">
        <f>SUM(E56,G56,I56,K56)</f>
        <v>645</v>
      </c>
      <c r="N55" s="146"/>
      <c r="O55" s="44"/>
      <c r="P55" s="110"/>
      <c r="Q55" s="53"/>
      <c r="R55" s="112" t="s">
        <v>58</v>
      </c>
      <c r="S55" s="113"/>
      <c r="T55" s="113"/>
      <c r="U55" s="114"/>
      <c r="V55" s="115"/>
      <c r="W55" s="44"/>
      <c r="X55" s="44"/>
      <c r="Y55" s="44"/>
      <c r="Z55" s="111"/>
      <c r="AA55" s="6"/>
      <c r="AB55" s="199"/>
    </row>
    <row r="56" spans="1:28" ht="12.95" customHeight="1">
      <c r="A56" s="200"/>
      <c r="B56" s="229"/>
      <c r="C56" s="230"/>
      <c r="D56" s="231"/>
      <c r="E56" s="159">
        <f>E52/2</f>
        <v>15</v>
      </c>
      <c r="F56" s="6"/>
      <c r="G56" s="175">
        <f>G52/2</f>
        <v>15</v>
      </c>
      <c r="H56" s="6"/>
      <c r="I56" s="175">
        <f>I52/2</f>
        <v>22.5</v>
      </c>
      <c r="J56" s="140"/>
      <c r="K56" s="175">
        <f>K52/2</f>
        <v>592.5</v>
      </c>
      <c r="L56" s="140"/>
      <c r="M56" s="239"/>
      <c r="N56" s="147"/>
      <c r="O56" s="74"/>
      <c r="P56" s="74"/>
      <c r="Q56" s="74"/>
      <c r="R56" s="74"/>
      <c r="S56" s="27"/>
      <c r="T56" s="201"/>
      <c r="U56" s="201"/>
      <c r="V56" s="201"/>
      <c r="W56" s="201"/>
      <c r="X56" s="201"/>
      <c r="Y56" s="201"/>
      <c r="Z56" s="201"/>
      <c r="AA56" s="201"/>
      <c r="AB56" s="202"/>
    </row>
    <row r="57" spans="1:28" s="45" customFormat="1" ht="15.75">
      <c r="A57" s="176"/>
      <c r="B57" s="217" t="s">
        <v>68</v>
      </c>
      <c r="C57" s="218"/>
      <c r="D57" s="219"/>
      <c r="E57" s="177"/>
      <c r="F57" s="6"/>
      <c r="G57" s="178"/>
      <c r="H57" s="6"/>
      <c r="I57" s="178"/>
      <c r="J57" s="143"/>
      <c r="K57" s="178"/>
      <c r="L57" s="143"/>
      <c r="M57" s="178"/>
      <c r="N57" s="146"/>
      <c r="O57" s="44"/>
      <c r="P57" s="110"/>
      <c r="Q57" s="53"/>
      <c r="R57" s="74"/>
      <c r="S57" s="27"/>
      <c r="T57" s="201"/>
      <c r="U57" s="201"/>
      <c r="V57" s="201"/>
      <c r="W57" s="44"/>
      <c r="X57" s="44"/>
      <c r="Y57" s="72"/>
      <c r="Z57" s="72"/>
      <c r="AA57" s="173"/>
      <c r="AB57" s="196"/>
    </row>
    <row r="58" spans="1:28" ht="23.25">
      <c r="A58" s="203"/>
      <c r="B58" s="220"/>
      <c r="C58" s="221"/>
      <c r="D58" s="222"/>
      <c r="E58" s="179">
        <f>AB12</f>
        <v>0</v>
      </c>
      <c r="F58" s="6"/>
      <c r="G58" s="180">
        <f>AB21</f>
        <v>132</v>
      </c>
      <c r="H58" s="6"/>
      <c r="I58" s="180">
        <f>AB30</f>
        <v>99</v>
      </c>
      <c r="J58" s="140"/>
      <c r="K58" s="180">
        <f>AB39</f>
        <v>1353</v>
      </c>
      <c r="L58" s="140"/>
      <c r="M58" s="180">
        <f>G58+I58+K58</f>
        <v>1584</v>
      </c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5"/>
      <c r="Y58" s="72"/>
      <c r="Z58" s="72"/>
      <c r="AA58" s="173"/>
      <c r="AB58" s="196"/>
    </row>
    <row r="59" spans="1:28" ht="23.25" customHeight="1" thickBot="1">
      <c r="A59" s="206"/>
      <c r="B59" s="207"/>
      <c r="C59" s="208"/>
      <c r="D59" s="208"/>
      <c r="E59" s="208"/>
      <c r="F59" s="209"/>
      <c r="G59" s="210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08"/>
      <c r="Y59" s="212"/>
      <c r="Z59" s="212"/>
      <c r="AA59" s="213"/>
      <c r="AB59" s="214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0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foranm</cp:lastModifiedBy>
  <cp:lastPrinted>2013-07-09T21:07:58Z</cp:lastPrinted>
  <dcterms:created xsi:type="dcterms:W3CDTF">1998-07-02T09:32:49Z</dcterms:created>
  <dcterms:modified xsi:type="dcterms:W3CDTF">2013-07-09T21:08:23Z</dcterms:modified>
</cp:coreProperties>
</file>