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craw_directorfiles\"/>
    </mc:Choice>
  </mc:AlternateContent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4" i="1" l="1"/>
  <c r="B15" i="1" s="1"/>
  <c r="H10" i="1" s="1"/>
  <c r="H20" i="1" s="1"/>
  <c r="H8" i="1"/>
  <c r="G8" i="1" s="1"/>
  <c r="G18" i="1" s="1"/>
  <c r="G5" i="1"/>
  <c r="H5" i="1" s="1"/>
  <c r="H15" i="1" s="1"/>
  <c r="G4" i="1"/>
  <c r="G14" i="1" s="1"/>
  <c r="G3" i="1"/>
  <c r="H3" i="1" s="1"/>
  <c r="H13" i="1" s="1"/>
  <c r="H4" i="1" l="1"/>
  <c r="H14" i="1" s="1"/>
  <c r="G13" i="1"/>
  <c r="G15" i="1"/>
  <c r="H18" i="1"/>
  <c r="H24" i="1"/>
  <c r="H7" i="1"/>
  <c r="H17" i="1" s="1"/>
  <c r="H22" i="1" s="1"/>
  <c r="H9" i="1"/>
  <c r="H19" i="1" s="1"/>
  <c r="G10" i="1"/>
  <c r="G20" i="1" s="1"/>
  <c r="G24" i="1" l="1"/>
  <c r="H23" i="1"/>
  <c r="H26" i="1" s="1"/>
  <c r="H28" i="1" s="1"/>
  <c r="G7" i="1"/>
  <c r="G17" i="1" s="1"/>
  <c r="G22" i="1" s="1"/>
  <c r="G9" i="1"/>
  <c r="G19" i="1" s="1"/>
  <c r="G23" i="1" s="1"/>
  <c r="G26" i="1" l="1"/>
</calcChain>
</file>

<file path=xl/sharedStrings.xml><?xml version="1.0" encoding="utf-8"?>
<sst xmlns="http://schemas.openxmlformats.org/spreadsheetml/2006/main" count="37" uniqueCount="36">
  <si>
    <t>Assumptions</t>
  </si>
  <si>
    <t>Student-Faculty Ratio</t>
  </si>
  <si>
    <t>Olympia Cohort Size</t>
  </si>
  <si>
    <t>Tribal Governance Cohort Size</t>
  </si>
  <si>
    <t>Tacoma Cohort Size</t>
  </si>
  <si>
    <t>Olympia cohort start frequency (Years between start of new cohort)</t>
  </si>
  <si>
    <t>Tribal Governance cohort start frequency (Years between start of new cohort)</t>
  </si>
  <si>
    <t>Tacoma cohort start frequency (Years between start of new cohort)</t>
  </si>
  <si>
    <t>Core course requirement</t>
  </si>
  <si>
    <t>Tribal governance concentration requirement</t>
  </si>
  <si>
    <t>MPA faculty teaching load (credits per quarter)</t>
  </si>
  <si>
    <t>Core course (credit hours)</t>
  </si>
  <si>
    <t>Electives and concentration requirement</t>
  </si>
  <si>
    <t>Olympia core per cohort</t>
  </si>
  <si>
    <t>Tribal Governance core per cohort</t>
  </si>
  <si>
    <t>Tacoma core per cohort</t>
  </si>
  <si>
    <t>Tribal governance concentration per cohort</t>
  </si>
  <si>
    <t>Tribal governance electives per cohort</t>
  </si>
  <si>
    <t>Electives and policy concentration per cohort (Olympia)</t>
  </si>
  <si>
    <t>Elective course (credit hours)</t>
  </si>
  <si>
    <t>Electives and policy concentration per cohort (Tacoma)</t>
  </si>
  <si>
    <t>Olympia core per year</t>
  </si>
  <si>
    <t>Tribal governance core per year</t>
  </si>
  <si>
    <t>Tacoma core per year</t>
  </si>
  <si>
    <t>Tribal governance concentration per year</t>
  </si>
  <si>
    <t>Electives and policy concentration per year (Tacoma)</t>
  </si>
  <si>
    <t>Olympia total per year</t>
  </si>
  <si>
    <t>Tribal governance total per year</t>
  </si>
  <si>
    <t>Tacoma total per year</t>
  </si>
  <si>
    <t>Grand Total</t>
  </si>
  <si>
    <t>Faculty FTEs needed</t>
  </si>
  <si>
    <t>Credit hours we need to offer (sections*credit hours/section)</t>
  </si>
  <si>
    <t>Actual FTEs (2019-2020)</t>
  </si>
  <si>
    <t>Course sections (1 faculty per section)</t>
  </si>
  <si>
    <t>Faculty Staffing Needs Worksheet --- MPA Program</t>
  </si>
  <si>
    <t>Electives and policy concentration per year (Olympia)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</si>
</sst>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C14" sqref="C14"/>
    </sheetView>
  </sheetViews>
  <sheetFormatPr defaultRowHeight="15" x14ac:dyDescent="0.25"/>
  <cols>
    <col min="1" max="1" width="47.28515625" style="1" bestFit="1" customWidth="1"/>
    <col min="6" max="6" width="27.28515625" style="1" customWidth="1"/>
    <col min="7" max="7" width="15" bestFit="1" customWidth="1"/>
    <col min="8" max="8" width="19.42578125" bestFit="1" customWidth="1"/>
  </cols>
  <sheetData>
    <row r="1" spans="1:8" ht="30" x14ac:dyDescent="0.25">
      <c r="A1" s="2" t="s">
        <v>34</v>
      </c>
    </row>
    <row r="2" spans="1:8" ht="60" x14ac:dyDescent="0.25">
      <c r="A2" s="2" t="s">
        <v>0</v>
      </c>
      <c r="G2" s="2" t="s">
        <v>33</v>
      </c>
      <c r="H2" s="2" t="s">
        <v>31</v>
      </c>
    </row>
    <row r="3" spans="1:8" x14ac:dyDescent="0.25">
      <c r="A3" s="1" t="s">
        <v>1</v>
      </c>
      <c r="B3">
        <v>15</v>
      </c>
      <c r="F3" s="1" t="s">
        <v>13</v>
      </c>
      <c r="G3">
        <f>6*ROUNDUP(B4/B3, 0)</f>
        <v>18</v>
      </c>
      <c r="H3">
        <f>G3*B13</f>
        <v>108</v>
      </c>
    </row>
    <row r="4" spans="1:8" ht="30" x14ac:dyDescent="0.25">
      <c r="A4" s="1" t="s">
        <v>2</v>
      </c>
      <c r="B4">
        <v>45</v>
      </c>
      <c r="F4" s="1" t="s">
        <v>14</v>
      </c>
      <c r="G4">
        <f>6*ROUNDUP(B5/B3, 0)</f>
        <v>12</v>
      </c>
      <c r="H4">
        <f>G4*B13</f>
        <v>72</v>
      </c>
    </row>
    <row r="5" spans="1:8" x14ac:dyDescent="0.25">
      <c r="A5" s="1" t="s">
        <v>3</v>
      </c>
      <c r="B5">
        <v>30</v>
      </c>
      <c r="F5" s="1" t="s">
        <v>15</v>
      </c>
      <c r="G5">
        <f>6*ROUNDUP(B6/B3, 0)</f>
        <v>12</v>
      </c>
      <c r="H5">
        <f>G5*B13</f>
        <v>72</v>
      </c>
    </row>
    <row r="6" spans="1:8" x14ac:dyDescent="0.25">
      <c r="A6" s="1" t="s">
        <v>4</v>
      </c>
      <c r="B6">
        <v>30</v>
      </c>
    </row>
    <row r="7" spans="1:8" ht="45" x14ac:dyDescent="0.25">
      <c r="A7" s="1" t="s">
        <v>5</v>
      </c>
      <c r="B7">
        <v>1</v>
      </c>
      <c r="F7" s="1" t="s">
        <v>18</v>
      </c>
      <c r="G7">
        <f>H7/B12</f>
        <v>18</v>
      </c>
      <c r="H7">
        <f>B15*B4/B3</f>
        <v>72</v>
      </c>
    </row>
    <row r="8" spans="1:8" ht="30" x14ac:dyDescent="0.25">
      <c r="A8" s="1" t="s">
        <v>6</v>
      </c>
      <c r="B8">
        <v>2</v>
      </c>
      <c r="F8" s="1" t="s">
        <v>16</v>
      </c>
      <c r="G8">
        <f>H8/B12</f>
        <v>10</v>
      </c>
      <c r="H8">
        <f>B10*B5/B3</f>
        <v>40</v>
      </c>
    </row>
    <row r="9" spans="1:8" ht="30" x14ac:dyDescent="0.25">
      <c r="A9" s="1" t="s">
        <v>7</v>
      </c>
      <c r="B9">
        <v>2</v>
      </c>
      <c r="F9" s="1" t="s">
        <v>17</v>
      </c>
      <c r="G9">
        <f>H9/B12</f>
        <v>2</v>
      </c>
      <c r="H9">
        <f>(B15-B10)*B5/B3</f>
        <v>8</v>
      </c>
    </row>
    <row r="10" spans="1:8" ht="45" x14ac:dyDescent="0.25">
      <c r="A10" s="1" t="s">
        <v>9</v>
      </c>
      <c r="B10">
        <v>20</v>
      </c>
      <c r="F10" s="1" t="s">
        <v>20</v>
      </c>
      <c r="G10">
        <f>H10/B12</f>
        <v>12</v>
      </c>
      <c r="H10">
        <f>B15*B6/B3</f>
        <v>48</v>
      </c>
    </row>
    <row r="11" spans="1:8" x14ac:dyDescent="0.25">
      <c r="A11" s="1" t="s">
        <v>10</v>
      </c>
      <c r="B11">
        <v>10</v>
      </c>
    </row>
    <row r="12" spans="1:8" x14ac:dyDescent="0.25">
      <c r="A12" s="1" t="s">
        <v>19</v>
      </c>
      <c r="B12">
        <v>4</v>
      </c>
    </row>
    <row r="13" spans="1:8" x14ac:dyDescent="0.25">
      <c r="A13" s="1" t="s">
        <v>11</v>
      </c>
      <c r="B13">
        <v>6</v>
      </c>
      <c r="F13" s="1" t="s">
        <v>21</v>
      </c>
      <c r="G13">
        <f>G3/B7</f>
        <v>18</v>
      </c>
      <c r="H13">
        <f>H3/B7</f>
        <v>108</v>
      </c>
    </row>
    <row r="14" spans="1:8" ht="30" x14ac:dyDescent="0.25">
      <c r="A14" s="1" t="s">
        <v>8</v>
      </c>
      <c r="B14">
        <f>6*B13</f>
        <v>36</v>
      </c>
      <c r="F14" s="1" t="s">
        <v>22</v>
      </c>
      <c r="G14">
        <f>G4/B8</f>
        <v>6</v>
      </c>
      <c r="H14">
        <f>H4/B8</f>
        <v>36</v>
      </c>
    </row>
    <row r="15" spans="1:8" x14ac:dyDescent="0.25">
      <c r="A15" s="1" t="s">
        <v>12</v>
      </c>
      <c r="B15">
        <f>60-B14</f>
        <v>24</v>
      </c>
      <c r="F15" s="1" t="s">
        <v>23</v>
      </c>
      <c r="G15">
        <f>G5/B9</f>
        <v>6</v>
      </c>
      <c r="H15">
        <f>H5/B9</f>
        <v>36</v>
      </c>
    </row>
    <row r="17" spans="6:8" ht="45" x14ac:dyDescent="0.25">
      <c r="F17" s="1" t="s">
        <v>35</v>
      </c>
      <c r="G17">
        <f>G7/B7</f>
        <v>18</v>
      </c>
      <c r="H17">
        <f>H7/B7</f>
        <v>72</v>
      </c>
    </row>
    <row r="18" spans="6:8" ht="30" x14ac:dyDescent="0.25">
      <c r="F18" s="1" t="s">
        <v>24</v>
      </c>
      <c r="G18">
        <f>G8/B8</f>
        <v>5</v>
      </c>
      <c r="H18">
        <f>H8/B8</f>
        <v>20</v>
      </c>
    </row>
    <row r="19" spans="6:8" ht="30" x14ac:dyDescent="0.25">
      <c r="F19" s="1" t="s">
        <v>17</v>
      </c>
      <c r="G19">
        <f>G9/B8</f>
        <v>1</v>
      </c>
      <c r="H19">
        <f>H9/B8</f>
        <v>4</v>
      </c>
    </row>
    <row r="20" spans="6:8" ht="45" x14ac:dyDescent="0.25">
      <c r="F20" s="1" t="s">
        <v>25</v>
      </c>
      <c r="G20">
        <f>G10/B9</f>
        <v>6</v>
      </c>
      <c r="H20">
        <f>H10/B9</f>
        <v>24</v>
      </c>
    </row>
    <row r="22" spans="6:8" x14ac:dyDescent="0.25">
      <c r="F22" s="1" t="s">
        <v>26</v>
      </c>
      <c r="G22">
        <f>G13+G17</f>
        <v>36</v>
      </c>
      <c r="H22">
        <f>H13+H17</f>
        <v>180</v>
      </c>
    </row>
    <row r="23" spans="6:8" ht="30" x14ac:dyDescent="0.25">
      <c r="F23" s="1" t="s">
        <v>27</v>
      </c>
      <c r="G23">
        <f>G14+G18+G19</f>
        <v>12</v>
      </c>
      <c r="H23">
        <f>H14+H18+H19</f>
        <v>60</v>
      </c>
    </row>
    <row r="24" spans="6:8" x14ac:dyDescent="0.25">
      <c r="F24" s="1" t="s">
        <v>28</v>
      </c>
      <c r="G24">
        <f>G15+G20</f>
        <v>12</v>
      </c>
      <c r="H24">
        <f>H15+H20</f>
        <v>60</v>
      </c>
    </row>
    <row r="26" spans="6:8" x14ac:dyDescent="0.25">
      <c r="F26" s="1" t="s">
        <v>29</v>
      </c>
      <c r="G26">
        <f>SUM(G22:G24)</f>
        <v>60</v>
      </c>
      <c r="H26">
        <f>SUM(H22:H24)</f>
        <v>300</v>
      </c>
    </row>
    <row r="28" spans="6:8" x14ac:dyDescent="0.25">
      <c r="F28" s="1" t="s">
        <v>30</v>
      </c>
      <c r="H28">
        <f>H26/(3*B11)</f>
        <v>10</v>
      </c>
    </row>
    <row r="29" spans="6:8" x14ac:dyDescent="0.25">
      <c r="F29" s="1" t="s">
        <v>32</v>
      </c>
      <c r="H29">
        <v>7</v>
      </c>
    </row>
    <row r="31" spans="6:8" x14ac:dyDescent="0.25">
      <c r="H31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Craw</dc:creator>
  <cp:lastModifiedBy>Craw, Michael</cp:lastModifiedBy>
  <dcterms:created xsi:type="dcterms:W3CDTF">2019-08-13T20:50:17Z</dcterms:created>
  <dcterms:modified xsi:type="dcterms:W3CDTF">2019-10-14T15:47:29Z</dcterms:modified>
</cp:coreProperties>
</file>