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Financial Aid\2017-18 FA\"/>
    </mc:Choice>
  </mc:AlternateContent>
  <bookViews>
    <workbookView minimized="1" xWindow="0" yWindow="0" windowWidth="24180" windowHeight="10545"/>
  </bookViews>
  <sheets>
    <sheet name="Used" sheetId="3" r:id="rId1"/>
    <sheet name="Summary" sheetId="1" r:id="rId2"/>
    <sheet name="Award detail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B10" i="3"/>
  <c r="B11" i="3" l="1"/>
  <c r="B19" i="1"/>
  <c r="B18" i="1"/>
  <c r="B17" i="1"/>
  <c r="X84" i="2"/>
  <c r="W84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3" i="2"/>
  <c r="V22" i="2"/>
  <c r="V21" i="2"/>
  <c r="V20" i="2"/>
  <c r="V19" i="2"/>
  <c r="V18" i="2"/>
  <c r="V17" i="2"/>
  <c r="V16" i="2"/>
  <c r="V15" i="2"/>
  <c r="V14" i="2"/>
  <c r="V13" i="2"/>
  <c r="U6" i="2"/>
  <c r="B7" i="1"/>
  <c r="B5" i="1"/>
  <c r="Y84" i="2" l="1"/>
</calcChain>
</file>

<file path=xl/comments1.xml><?xml version="1.0" encoding="utf-8"?>
<comments xmlns="http://schemas.openxmlformats.org/spreadsheetml/2006/main">
  <authors>
    <author>Nihoa, Puanani (staff)</author>
  </authors>
  <commentList>
    <comment ref="D13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
</t>
        </r>
      </text>
    </comment>
    <comment ref="D15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
</t>
        </r>
      </text>
    </comment>
    <comment ref="D16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
</t>
        </r>
      </text>
    </comment>
    <comment ref="D20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</t>
        </r>
      </text>
    </comment>
    <comment ref="D21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
</t>
        </r>
      </text>
    </comment>
    <comment ref="D46" authorId="0" shapeId="0">
      <text>
        <r>
          <rPr>
            <b/>
            <sz val="9"/>
            <color indexed="8"/>
            <rFont val="Tahoma"/>
            <family val="2"/>
          </rPr>
          <t>Nihoa, Puanani (staff):</t>
        </r>
        <r>
          <rPr>
            <sz val="9"/>
            <color indexed="8"/>
            <rFont val="Tahoma"/>
            <family val="2"/>
          </rPr>
          <t xml:space="preserve">
Not from AdminWeb download 04/30/16
</t>
        </r>
      </text>
    </comment>
  </commentList>
</comments>
</file>

<file path=xl/sharedStrings.xml><?xml version="1.0" encoding="utf-8"?>
<sst xmlns="http://schemas.openxmlformats.org/spreadsheetml/2006/main" count="393" uniqueCount="271">
  <si>
    <t>Total # of awards</t>
  </si>
  <si>
    <t>Total MPA scholarship aid</t>
  </si>
  <si>
    <t>For Scottish Rite Foundation "1 pager"</t>
  </si>
  <si>
    <t>2016-17 info</t>
  </si>
  <si>
    <t>Total # of people awarded</t>
  </si>
  <si>
    <t>Range of awards</t>
  </si>
  <si>
    <t>$400 - $5,500</t>
  </si>
  <si>
    <t>Average award</t>
  </si>
  <si>
    <t>Median award</t>
  </si>
  <si>
    <t>Mode</t>
  </si>
  <si>
    <t>$600 (14 awards)</t>
  </si>
  <si>
    <t xml:space="preserve">As of 4/28: Remainder Total = </t>
  </si>
  <si>
    <t>FY1617 EFGA remainder:</t>
  </si>
  <si>
    <t xml:space="preserve">FY1617: TWP remainder: </t>
  </si>
  <si>
    <t xml:space="preserve">MPA Financial Assistance &amp; Awards                             MPA Financial Assistance &amp; Awards                              MPA Financial Assistance &amp; Awards                     </t>
  </si>
  <si>
    <t>Primary consideration = need, FAFSA required</t>
  </si>
  <si>
    <t>Primary consideration = criteria, need secondary, FAFSA required</t>
  </si>
  <si>
    <r>
      <t xml:space="preserve">Primary consideration = criteria,             </t>
    </r>
    <r>
      <rPr>
        <b/>
        <sz val="10"/>
        <rFont val="Arial"/>
        <family val="2"/>
      </rPr>
      <t>FAFSA *not* required</t>
    </r>
  </si>
  <si>
    <t>All MPA FA form applicants considered, FAFSA required</t>
  </si>
  <si>
    <r>
      <t>Merit Awards: MPA FA form applicants considered,</t>
    </r>
    <r>
      <rPr>
        <b/>
        <sz val="10"/>
        <rFont val="Arial"/>
        <family val="2"/>
      </rPr>
      <t xml:space="preserve">        FAFSA *not* required</t>
    </r>
  </si>
  <si>
    <t>2nd to last</t>
  </si>
  <si>
    <t>TW Pool</t>
  </si>
  <si>
    <t>Award in June: $0 for MPA in 16-17</t>
  </si>
  <si>
    <t>TG cohort in 16-17/17-18</t>
  </si>
  <si>
    <t>TG cohort in 16-17</t>
  </si>
  <si>
    <t>Last - NEED ONLY</t>
  </si>
  <si>
    <t>Tuition Waiver Pool (TWP): ($58K - Amer) * cohort FTE split (.82 PNAPP, .18 TG)</t>
  </si>
  <si>
    <t>campus</t>
  </si>
  <si>
    <t>stu id</t>
  </si>
  <si>
    <t>first name used</t>
  </si>
  <si>
    <t>last name</t>
  </si>
  <si>
    <t>Graduate Endowed Fellowship = $7,147*.82 (PNAPP share): last year, 6967: 1161x6, 995x7</t>
  </si>
  <si>
    <t>Work Study -- 10,000 -- TBD</t>
  </si>
  <si>
    <t>Work Study Graduate Assistant -- TBD</t>
  </si>
  <si>
    <t>Evergreen Alumni Assn Grad Award = 1@1,000</t>
  </si>
  <si>
    <t>John Walker Scholarship = 1@400</t>
  </si>
  <si>
    <t>Soule Family Fellowship = 2,199</t>
  </si>
  <si>
    <t xml:space="preserve">MPA-Tribal Governance Award = $2,699 </t>
  </si>
  <si>
    <t>Americorps Education Award =  6@1500 + 2@1000 = 11,000</t>
  </si>
  <si>
    <t>Hearst Native American Scholarship: FY1617: remainder of 12,028</t>
  </si>
  <si>
    <t>Sara Ann Bilezikian Sustainability Fship = 1@5500</t>
  </si>
  <si>
    <t xml:space="preserve">Judge Fuller Graduate Fellowship = 1@1,436 </t>
  </si>
  <si>
    <t>Evergreen Foundation Graduate Award = 8,750*.82 (PNAPP share)</t>
  </si>
  <si>
    <t>Tuition Waiver - Resident = $58K-(AmeriCorps-NonRes-Merit) *.82 (PNAPP share)</t>
  </si>
  <si>
    <t>Tuition Waiver - Non-Res = varies bet 3000-5000, dep on rating &amp; need</t>
  </si>
  <si>
    <t>MPA Merit Award: in 15/16 was 2100 Exc Merit, 1545 Merit (or prorated for p/t)</t>
  </si>
  <si>
    <t>MPA Merit Award - Tribal Governance: in 15/16 was 2100 Exc Merit, 1545 Merit (or prorated for p/t)</t>
  </si>
  <si>
    <t># of awards</t>
  </si>
  <si>
    <t>TG</t>
  </si>
  <si>
    <t>A00398142</t>
  </si>
  <si>
    <t>*Christina</t>
  </si>
  <si>
    <t>Grendon</t>
  </si>
  <si>
    <t/>
  </si>
  <si>
    <t>A00107171</t>
  </si>
  <si>
    <t>Kara</t>
  </si>
  <si>
    <t>Horton</t>
  </si>
  <si>
    <t>A00249506</t>
  </si>
  <si>
    <t>*Heather</t>
  </si>
  <si>
    <t>Hoyle</t>
  </si>
  <si>
    <t>A00179206</t>
  </si>
  <si>
    <t>*Debra</t>
  </si>
  <si>
    <t>Jim</t>
  </si>
  <si>
    <t>A00396889</t>
  </si>
  <si>
    <t>Andrew</t>
  </si>
  <si>
    <t>Mikel</t>
  </si>
  <si>
    <t>A00396679</t>
  </si>
  <si>
    <t>Michael</t>
  </si>
  <si>
    <t>Pegarsch</t>
  </si>
  <si>
    <t>A00332515</t>
  </si>
  <si>
    <t>Rebecca</t>
  </si>
  <si>
    <t>Purser</t>
  </si>
  <si>
    <t>A00392273</t>
  </si>
  <si>
    <t>*Cord</t>
  </si>
  <si>
    <t>Rose</t>
  </si>
  <si>
    <t>A00396892</t>
  </si>
  <si>
    <t>*Teela</t>
  </si>
  <si>
    <t>Sablan</t>
  </si>
  <si>
    <t>A00267266</t>
  </si>
  <si>
    <t>Tanya</t>
  </si>
  <si>
    <t>Marceau</t>
  </si>
  <si>
    <t>A00332731</t>
  </si>
  <si>
    <t>Taylor</t>
  </si>
  <si>
    <t>Pulsifer</t>
  </si>
  <si>
    <t>A00159406</t>
  </si>
  <si>
    <t>Brandie</t>
  </si>
  <si>
    <t>Weaskus</t>
  </si>
  <si>
    <t>A00398425</t>
  </si>
  <si>
    <t>Aletia</t>
  </si>
  <si>
    <t>Bennett</t>
  </si>
  <si>
    <t>WD</t>
  </si>
  <si>
    <t>A00395891</t>
  </si>
  <si>
    <t>Zekkethal</t>
  </si>
  <si>
    <t>Vargas-Thomas</t>
  </si>
  <si>
    <t>A00397629</t>
  </si>
  <si>
    <t>Andrea</t>
  </si>
  <si>
    <t>Williams</t>
  </si>
  <si>
    <t>OLY</t>
  </si>
  <si>
    <t>A00234722</t>
  </si>
  <si>
    <t>Hannah</t>
  </si>
  <si>
    <t>Andrews</t>
  </si>
  <si>
    <t>A00130725</t>
  </si>
  <si>
    <t>Fox</t>
  </si>
  <si>
    <t>Blackhorn-Delph</t>
  </si>
  <si>
    <t>A00364116</t>
  </si>
  <si>
    <t xml:space="preserve">Kelley </t>
  </si>
  <si>
    <t>Hays</t>
  </si>
  <si>
    <t>A00377093</t>
  </si>
  <si>
    <t>Lisa</t>
  </si>
  <si>
    <t>Herzog</t>
  </si>
  <si>
    <t>A00396654</t>
  </si>
  <si>
    <t>Rachel</t>
  </si>
  <si>
    <t>Jamison</t>
  </si>
  <si>
    <t>A00309946</t>
  </si>
  <si>
    <t>Erin</t>
  </si>
  <si>
    <t>Moore</t>
  </si>
  <si>
    <t>A00345877</t>
  </si>
  <si>
    <t>Vincent</t>
  </si>
  <si>
    <t>Perez</t>
  </si>
  <si>
    <t>A00372732</t>
  </si>
  <si>
    <t>Niklas</t>
  </si>
  <si>
    <t>Schrader</t>
  </si>
  <si>
    <t>A00396894</t>
  </si>
  <si>
    <t>Jennifer</t>
  </si>
  <si>
    <t>Cordova-James</t>
  </si>
  <si>
    <t>A00398835</t>
  </si>
  <si>
    <t>Destiny</t>
  </si>
  <si>
    <t>Petroske</t>
  </si>
  <si>
    <t>A00396565</t>
  </si>
  <si>
    <t>Fenswick</t>
  </si>
  <si>
    <t>A00380275</t>
  </si>
  <si>
    <t>Melissa</t>
  </si>
  <si>
    <t>Naeimi</t>
  </si>
  <si>
    <t>A00396876</t>
  </si>
  <si>
    <t>Arielle</t>
  </si>
  <si>
    <t>Benson</t>
  </si>
  <si>
    <t>A00364322</t>
  </si>
  <si>
    <t>Melvinjohn</t>
  </si>
  <si>
    <t>Ashue</t>
  </si>
  <si>
    <t>A00154040</t>
  </si>
  <si>
    <t>Paul</t>
  </si>
  <si>
    <t>Cline</t>
  </si>
  <si>
    <t>A00383481</t>
  </si>
  <si>
    <t>Benjamin</t>
  </si>
  <si>
    <t>Everett</t>
  </si>
  <si>
    <t>A00332607</t>
  </si>
  <si>
    <t>Raini</t>
  </si>
  <si>
    <t>Fogel</t>
  </si>
  <si>
    <t>A00305100</t>
  </si>
  <si>
    <t>Leah</t>
  </si>
  <si>
    <t>Henderson</t>
  </si>
  <si>
    <t>*Merisa Karleen</t>
  </si>
  <si>
    <t>Jones</t>
  </si>
  <si>
    <t>A00399080</t>
  </si>
  <si>
    <t>Brandon</t>
  </si>
  <si>
    <t>Morris</t>
  </si>
  <si>
    <t>Oliver</t>
  </si>
  <si>
    <t>A00255998</t>
  </si>
  <si>
    <t>Juanita</t>
  </si>
  <si>
    <t>A00396551</t>
  </si>
  <si>
    <t xml:space="preserve">Sara </t>
  </si>
  <si>
    <t>Rosso</t>
  </si>
  <si>
    <t>A00369043</t>
  </si>
  <si>
    <t>Yvonne</t>
  </si>
  <si>
    <t>Pitrof</t>
  </si>
  <si>
    <t>A00108956</t>
  </si>
  <si>
    <t>Woodall</t>
  </si>
  <si>
    <t>A00396559</t>
  </si>
  <si>
    <t xml:space="preserve">Lauren </t>
  </si>
  <si>
    <t>Behm</t>
  </si>
  <si>
    <t>A00275176</t>
  </si>
  <si>
    <t>Lea</t>
  </si>
  <si>
    <t>Kronenberg</t>
  </si>
  <si>
    <t>A00094240</t>
  </si>
  <si>
    <t>Cris</t>
  </si>
  <si>
    <t>Sippel</t>
  </si>
  <si>
    <t>A00373573</t>
  </si>
  <si>
    <t>Alexandria</t>
  </si>
  <si>
    <t>Arbogast</t>
  </si>
  <si>
    <t>A00398790</t>
  </si>
  <si>
    <t>Chryssilla</t>
  </si>
  <si>
    <t>James</t>
  </si>
  <si>
    <t>A00101603</t>
  </si>
  <si>
    <t>Karama</t>
  </si>
  <si>
    <t>Blackhorn</t>
  </si>
  <si>
    <t>A00258268</t>
  </si>
  <si>
    <t>Kiara</t>
  </si>
  <si>
    <t>Daniels</t>
  </si>
  <si>
    <t>A00270998</t>
  </si>
  <si>
    <t>Evan</t>
  </si>
  <si>
    <t>Fagerness</t>
  </si>
  <si>
    <t>A00354616</t>
  </si>
  <si>
    <t>Lianna</t>
  </si>
  <si>
    <t>Shepherd</t>
  </si>
  <si>
    <t>A00208239</t>
  </si>
  <si>
    <t>Christopher</t>
  </si>
  <si>
    <t>Wukasch</t>
  </si>
  <si>
    <t>A00396109</t>
  </si>
  <si>
    <t>Amanda</t>
  </si>
  <si>
    <t>Romero</t>
  </si>
  <si>
    <t>A00268855</t>
  </si>
  <si>
    <t>Violet</t>
  </si>
  <si>
    <t>Lamb</t>
  </si>
  <si>
    <t>A00377168</t>
  </si>
  <si>
    <t>Sue</t>
  </si>
  <si>
    <t>A00351957</t>
  </si>
  <si>
    <t>Jason</t>
  </si>
  <si>
    <t>Zimmerman</t>
  </si>
  <si>
    <t>A00058095</t>
  </si>
  <si>
    <t>Faith</t>
  </si>
  <si>
    <t>Addicott</t>
  </si>
  <si>
    <t>A00309181</t>
  </si>
  <si>
    <t>Capere</t>
  </si>
  <si>
    <t>A00265386</t>
  </si>
  <si>
    <t>Eychaner</t>
  </si>
  <si>
    <t>A00376874</t>
  </si>
  <si>
    <t>Mote</t>
  </si>
  <si>
    <t>A00137010</t>
  </si>
  <si>
    <t>Sam</t>
  </si>
  <si>
    <t>Porter</t>
  </si>
  <si>
    <t>A00385877</t>
  </si>
  <si>
    <t>Tyler</t>
  </si>
  <si>
    <t>Wolfe</t>
  </si>
  <si>
    <t>A00374135</t>
  </si>
  <si>
    <t>Seth</t>
  </si>
  <si>
    <t>Kolodziejski</t>
  </si>
  <si>
    <t>A00375562</t>
  </si>
  <si>
    <t>Josh</t>
  </si>
  <si>
    <t>Dye</t>
  </si>
  <si>
    <t>A00330554</t>
  </si>
  <si>
    <t>Mallorie</t>
  </si>
  <si>
    <t>Shellmer</t>
  </si>
  <si>
    <t>A00392127</t>
  </si>
  <si>
    <t>Febach</t>
  </si>
  <si>
    <t>A00340078</t>
  </si>
  <si>
    <t>Natasha</t>
  </si>
  <si>
    <t>House</t>
  </si>
  <si>
    <t>A00396843</t>
  </si>
  <si>
    <t>Nicole</t>
  </si>
  <si>
    <t>Vukonich</t>
  </si>
  <si>
    <t>A00392128</t>
  </si>
  <si>
    <t>Monica</t>
  </si>
  <si>
    <t>Fontaine</t>
  </si>
  <si>
    <t>A00300168</t>
  </si>
  <si>
    <t>Kayla</t>
  </si>
  <si>
    <t>Kuboyama</t>
  </si>
  <si>
    <t>A00352930</t>
  </si>
  <si>
    <t>Jennica</t>
  </si>
  <si>
    <t>Machado</t>
  </si>
  <si>
    <t>A00350755</t>
  </si>
  <si>
    <t>Ulysses</t>
  </si>
  <si>
    <t>Martin</t>
  </si>
  <si>
    <t>400 - 5,500</t>
  </si>
  <si>
    <t xml:space="preserve">2016-17 MPA Financial Aid awards -- TG + PNAPP </t>
  </si>
  <si>
    <t>MPA Awards TOTAL (formula)</t>
  </si>
  <si>
    <t>MPA Total Awards</t>
  </si>
  <si>
    <t>range</t>
  </si>
  <si>
    <t>average</t>
  </si>
  <si>
    <t># of full-time students</t>
  </si>
  <si>
    <t>% full-time students</t>
  </si>
  <si>
    <t>Total tuition waiver aid (domestic)</t>
  </si>
  <si>
    <t>Total MPA program aid</t>
  </si>
  <si>
    <t>Full time tuition &amp; fees per year</t>
  </si>
  <si>
    <t>Median award as % of full-time tuition</t>
  </si>
  <si>
    <t>Average award as % of full-time tuition</t>
  </si>
  <si>
    <t>Total # of registered students (Winter 2017)</t>
  </si>
  <si>
    <t>% Low income students (&lt;= 150% of federal poverty level) -- Fall 2015</t>
  </si>
  <si>
    <t>Average MPA aid award</t>
  </si>
  <si>
    <t xml:space="preserve">Total # of registered students </t>
  </si>
  <si>
    <t>For Kris Graap</t>
  </si>
  <si>
    <t>Used for MPA "1 pager" info for Scottish Rite scholarship consideration</t>
  </si>
  <si>
    <t>1-12-17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</si>
</sst>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FFFF00"/>
      <name val="Arial"/>
      <family val="2"/>
    </font>
    <font>
      <sz val="10"/>
      <name val="Microsoft Sans Serif"/>
      <family val="2"/>
    </font>
    <font>
      <b/>
      <sz val="10"/>
      <color rgb="FFFFFF00"/>
      <name val="Arial"/>
      <family val="2"/>
    </font>
    <font>
      <sz val="10"/>
      <name val="Times New Roman"/>
      <family val="1"/>
    </font>
    <font>
      <strike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CD5B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29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1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0" fillId="0" borderId="0" xfId="0" quotePrefix="1"/>
    <xf numFmtId="0" fontId="0" fillId="0" borderId="0" xfId="0" applyFill="1"/>
    <xf numFmtId="0" fontId="0" fillId="0" borderId="0" xfId="0" quotePrefix="1" applyFill="1" applyBorder="1"/>
    <xf numFmtId="1" fontId="0" fillId="0" borderId="0" xfId="0" applyNumberFormat="1" applyFill="1"/>
    <xf numFmtId="164" fontId="5" fillId="4" borderId="3" xfId="0" quotePrefix="1" applyNumberFormat="1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wrapText="1"/>
    </xf>
    <xf numFmtId="1" fontId="0" fillId="6" borderId="5" xfId="0" applyNumberFormat="1" applyFill="1" applyBorder="1"/>
    <xf numFmtId="1" fontId="0" fillId="6" borderId="0" xfId="0" applyNumberFormat="1" applyFill="1" applyBorder="1"/>
    <xf numFmtId="1" fontId="0" fillId="6" borderId="6" xfId="0" applyNumberFormat="1" applyFill="1" applyBorder="1"/>
    <xf numFmtId="164" fontId="4" fillId="5" borderId="4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 wrapText="1"/>
    </xf>
    <xf numFmtId="1" fontId="0" fillId="10" borderId="4" xfId="0" applyNumberFormat="1" applyFill="1" applyBorder="1" applyAlignment="1">
      <alignment wrapText="1"/>
    </xf>
    <xf numFmtId="1" fontId="0" fillId="3" borderId="4" xfId="0" applyNumberFormat="1" applyFill="1" applyBorder="1" applyAlignment="1">
      <alignment wrapText="1"/>
    </xf>
    <xf numFmtId="1" fontId="3" fillId="11" borderId="4" xfId="0" applyNumberFormat="1" applyFont="1" applyFill="1" applyBorder="1" applyAlignment="1">
      <alignment wrapText="1"/>
    </xf>
    <xf numFmtId="10" fontId="0" fillId="4" borderId="4" xfId="0" applyNumberFormat="1" applyFill="1" applyBorder="1" applyAlignment="1">
      <alignment wrapText="1"/>
    </xf>
    <xf numFmtId="37" fontId="0" fillId="0" borderId="4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12" borderId="0" xfId="0" applyFill="1" applyBorder="1" applyAlignment="1">
      <alignment vertical="top" wrapText="1"/>
    </xf>
    <xf numFmtId="0" fontId="0" fillId="13" borderId="0" xfId="0" applyFill="1" applyBorder="1" applyAlignment="1">
      <alignment vertical="top" wrapText="1"/>
    </xf>
    <xf numFmtId="1" fontId="0" fillId="14" borderId="13" xfId="0" applyNumberFormat="1" applyFill="1" applyBorder="1" applyAlignment="1">
      <alignment wrapText="1"/>
    </xf>
    <xf numFmtId="1" fontId="0" fillId="7" borderId="14" xfId="0" applyNumberFormat="1" applyFill="1" applyBorder="1"/>
    <xf numFmtId="1" fontId="7" fillId="6" borderId="13" xfId="0" applyNumberFormat="1" applyFont="1" applyFill="1" applyBorder="1" applyAlignment="1">
      <alignment wrapText="1"/>
    </xf>
    <xf numFmtId="1" fontId="8" fillId="2" borderId="13" xfId="0" applyNumberFormat="1" applyFont="1" applyFill="1" applyBorder="1" applyAlignment="1">
      <alignment wrapText="1"/>
    </xf>
    <xf numFmtId="1" fontId="3" fillId="15" borderId="13" xfId="0" applyNumberFormat="1" applyFont="1" applyFill="1" applyBorder="1" applyAlignment="1">
      <alignment wrapText="1"/>
    </xf>
    <xf numFmtId="1" fontId="0" fillId="10" borderId="13" xfId="0" applyNumberFormat="1" applyFill="1" applyBorder="1"/>
    <xf numFmtId="1" fontId="0" fillId="3" borderId="13" xfId="0" applyNumberFormat="1" applyFill="1" applyBorder="1"/>
    <xf numFmtId="1" fontId="0" fillId="11" borderId="13" xfId="0" applyNumberFormat="1" applyFill="1" applyBorder="1"/>
    <xf numFmtId="10" fontId="0" fillId="4" borderId="13" xfId="0" applyNumberFormat="1" applyFill="1" applyBorder="1"/>
    <xf numFmtId="0" fontId="0" fillId="0" borderId="13" xfId="0" applyFill="1" applyBorder="1"/>
    <xf numFmtId="0" fontId="0" fillId="0" borderId="13" xfId="0" applyBorder="1"/>
    <xf numFmtId="0" fontId="9" fillId="12" borderId="14" xfId="0" applyFont="1" applyFill="1" applyBorder="1" applyAlignment="1">
      <alignment vertical="top" wrapText="1"/>
    </xf>
    <xf numFmtId="0" fontId="9" fillId="13" borderId="14" xfId="0" applyFont="1" applyFill="1" applyBorder="1" applyAlignment="1">
      <alignment vertical="center" wrapText="1"/>
    </xf>
    <xf numFmtId="0" fontId="0" fillId="0" borderId="18" xfId="0" applyBorder="1" applyAlignment="1">
      <alignment wrapText="1"/>
    </xf>
    <xf numFmtId="1" fontId="7" fillId="0" borderId="18" xfId="0" applyNumberFormat="1" applyFont="1" applyBorder="1" applyAlignment="1">
      <alignment vertical="top" wrapText="1"/>
    </xf>
    <xf numFmtId="1" fontId="7" fillId="6" borderId="18" xfId="0" applyNumberFormat="1" applyFont="1" applyFill="1" applyBorder="1" applyAlignment="1">
      <alignment vertical="top" wrapText="1"/>
    </xf>
    <xf numFmtId="1" fontId="10" fillId="2" borderId="18" xfId="0" applyNumberFormat="1" applyFont="1" applyFill="1" applyBorder="1" applyAlignment="1">
      <alignment vertical="top" wrapText="1"/>
    </xf>
    <xf numFmtId="1" fontId="7" fillId="10" borderId="18" xfId="0" applyNumberFormat="1" applyFont="1" applyFill="1" applyBorder="1" applyAlignment="1">
      <alignment vertical="top" wrapText="1"/>
    </xf>
    <xf numFmtId="1" fontId="7" fillId="3" borderId="18" xfId="0" applyNumberFormat="1" applyFont="1" applyFill="1" applyBorder="1" applyAlignment="1">
      <alignment vertical="top" wrapText="1"/>
    </xf>
    <xf numFmtId="1" fontId="7" fillId="16" borderId="18" xfId="0" applyNumberFormat="1" applyFont="1" applyFill="1" applyBorder="1" applyAlignment="1">
      <alignment vertical="top" wrapText="1"/>
    </xf>
    <xf numFmtId="10" fontId="7" fillId="4" borderId="18" xfId="0" applyNumberFormat="1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9" fillId="12" borderId="18" xfId="0" applyFont="1" applyFill="1" applyBorder="1" applyAlignment="1">
      <alignment vertical="top" wrapText="1"/>
    </xf>
    <xf numFmtId="0" fontId="9" fillId="13" borderId="18" xfId="0" applyFont="1" applyFill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1" fontId="0" fillId="0" borderId="18" xfId="0" applyNumberFormat="1" applyBorder="1"/>
    <xf numFmtId="10" fontId="0" fillId="0" borderId="18" xfId="0" applyNumberFormat="1" applyBorder="1"/>
    <xf numFmtId="0" fontId="0" fillId="0" borderId="18" xfId="0" applyBorder="1"/>
    <xf numFmtId="0" fontId="11" fillId="0" borderId="18" xfId="0" applyFont="1" applyFill="1" applyBorder="1" applyAlignment="1">
      <alignment vertical="center"/>
    </xf>
    <xf numFmtId="0" fontId="0" fillId="17" borderId="18" xfId="0" applyFill="1" applyBorder="1"/>
    <xf numFmtId="0" fontId="11" fillId="18" borderId="18" xfId="0" applyFont="1" applyFill="1" applyBorder="1" applyAlignment="1">
      <alignment vertical="center"/>
    </xf>
    <xf numFmtId="0" fontId="11" fillId="19" borderId="18" xfId="0" applyFont="1" applyFill="1" applyBorder="1" applyAlignment="1">
      <alignment vertical="center"/>
    </xf>
    <xf numFmtId="0" fontId="12" fillId="19" borderId="18" xfId="0" applyFont="1" applyFill="1" applyBorder="1" applyAlignment="1">
      <alignment vertical="center"/>
    </xf>
    <xf numFmtId="0" fontId="12" fillId="19" borderId="18" xfId="0" applyFont="1" applyFill="1" applyBorder="1" applyAlignment="1">
      <alignment vertical="center" wrapText="1"/>
    </xf>
    <xf numFmtId="1" fontId="0" fillId="2" borderId="18" xfId="0" applyNumberFormat="1" applyFill="1" applyBorder="1"/>
    <xf numFmtId="10" fontId="3" fillId="0" borderId="18" xfId="0" applyNumberFormat="1" applyFont="1" applyFill="1" applyBorder="1"/>
    <xf numFmtId="0" fontId="0" fillId="20" borderId="18" xfId="0" applyFill="1" applyBorder="1"/>
    <xf numFmtId="0" fontId="0" fillId="21" borderId="18" xfId="0" applyFill="1" applyBorder="1"/>
    <xf numFmtId="0" fontId="3" fillId="17" borderId="18" xfId="0" applyFont="1" applyFill="1" applyBorder="1"/>
    <xf numFmtId="0" fontId="14" fillId="0" borderId="18" xfId="1" applyFont="1" applyFill="1" applyBorder="1" applyAlignment="1">
      <alignment wrapText="1"/>
    </xf>
    <xf numFmtId="1" fontId="3" fillId="17" borderId="18" xfId="0" applyNumberFormat="1" applyFont="1" applyFill="1" applyBorder="1"/>
    <xf numFmtId="1" fontId="3" fillId="2" borderId="18" xfId="0" applyNumberFormat="1" applyFont="1" applyFill="1" applyBorder="1"/>
    <xf numFmtId="0" fontId="3" fillId="0" borderId="18" xfId="0" applyFont="1" applyBorder="1"/>
    <xf numFmtId="0" fontId="0" fillId="22" borderId="18" xfId="0" applyFill="1" applyBorder="1"/>
    <xf numFmtId="0" fontId="8" fillId="22" borderId="18" xfId="0" applyFont="1" applyFill="1" applyBorder="1"/>
    <xf numFmtId="0" fontId="11" fillId="18" borderId="18" xfId="0" applyFont="1" applyFill="1" applyBorder="1" applyAlignment="1">
      <alignment vertical="center" wrapText="1"/>
    </xf>
    <xf numFmtId="0" fontId="11" fillId="23" borderId="18" xfId="0" applyFont="1" applyFill="1" applyBorder="1" applyAlignment="1">
      <alignment vertical="center"/>
    </xf>
    <xf numFmtId="0" fontId="11" fillId="24" borderId="18" xfId="0" applyFont="1" applyFill="1" applyBorder="1" applyAlignment="1">
      <alignment vertical="center"/>
    </xf>
    <xf numFmtId="1" fontId="0" fillId="17" borderId="18" xfId="0" applyNumberFormat="1" applyFill="1" applyBorder="1"/>
    <xf numFmtId="0" fontId="3" fillId="17" borderId="0" xfId="0" applyFont="1" applyFill="1" applyBorder="1"/>
    <xf numFmtId="1" fontId="0" fillId="17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10" fontId="3" fillId="0" borderId="0" xfId="0" applyNumberFormat="1" applyFont="1" applyFill="1" applyBorder="1"/>
    <xf numFmtId="0" fontId="0" fillId="0" borderId="0" xfId="0" applyBorder="1"/>
    <xf numFmtId="0" fontId="11" fillId="0" borderId="0" xfId="0" applyFont="1" applyAlignment="1">
      <alignment vertical="center"/>
    </xf>
    <xf numFmtId="0" fontId="11" fillId="25" borderId="18" xfId="0" applyFont="1" applyFill="1" applyBorder="1" applyAlignment="1">
      <alignment vertical="center"/>
    </xf>
    <xf numFmtId="0" fontId="11" fillId="25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0" fontId="0" fillId="0" borderId="0" xfId="0" applyNumberFormat="1" applyBorder="1"/>
    <xf numFmtId="0" fontId="0" fillId="22" borderId="0" xfId="0" applyFill="1" applyBorder="1"/>
    <xf numFmtId="0" fontId="0" fillId="17" borderId="0" xfId="0" applyFill="1" applyBorder="1"/>
    <xf numFmtId="0" fontId="3" fillId="0" borderId="0" xfId="0" applyFont="1" applyBorder="1"/>
    <xf numFmtId="0" fontId="0" fillId="21" borderId="0" xfId="0" applyFill="1" applyBorder="1"/>
    <xf numFmtId="0" fontId="8" fillId="22" borderId="0" xfId="0" applyFont="1" applyFill="1" applyBorder="1"/>
    <xf numFmtId="10" fontId="0" fillId="0" borderId="0" xfId="0" applyNumberFormat="1" applyFill="1" applyBorder="1"/>
    <xf numFmtId="1" fontId="0" fillId="21" borderId="18" xfId="0" applyNumberFormat="1" applyFill="1" applyBorder="1"/>
    <xf numFmtId="1" fontId="0" fillId="21" borderId="0" xfId="0" applyNumberFormat="1" applyFill="1" applyBorder="1"/>
    <xf numFmtId="0" fontId="0" fillId="4" borderId="0" xfId="0" applyFill="1" applyBorder="1"/>
    <xf numFmtId="0" fontId="0" fillId="4" borderId="18" xfId="0" applyFill="1" applyBorder="1"/>
    <xf numFmtId="0" fontId="11" fillId="26" borderId="18" xfId="0" applyFont="1" applyFill="1" applyBorder="1" applyAlignment="1">
      <alignment vertical="center"/>
    </xf>
    <xf numFmtId="0" fontId="11" fillId="26" borderId="0" xfId="0" applyFont="1" applyFill="1" applyBorder="1" applyAlignment="1">
      <alignment vertical="center"/>
    </xf>
    <xf numFmtId="2" fontId="0" fillId="0" borderId="0" xfId="0" applyNumberFormat="1" applyBorder="1" applyProtection="1">
      <protection locked="0"/>
    </xf>
    <xf numFmtId="2" fontId="0" fillId="0" borderId="0" xfId="0" quotePrefix="1" applyNumberFormat="1" applyBorder="1"/>
    <xf numFmtId="164" fontId="0" fillId="0" borderId="18" xfId="0" applyNumberFormat="1" applyBorder="1"/>
    <xf numFmtId="6" fontId="0" fillId="0" borderId="18" xfId="0" applyNumberFormat="1" applyBorder="1"/>
    <xf numFmtId="38" fontId="0" fillId="0" borderId="18" xfId="0" applyNumberFormat="1" applyBorder="1"/>
    <xf numFmtId="165" fontId="0" fillId="0" borderId="18" xfId="0" applyNumberFormat="1" applyBorder="1"/>
    <xf numFmtId="6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right"/>
    </xf>
    <xf numFmtId="0" fontId="1" fillId="0" borderId="0" xfId="0" applyFont="1"/>
    <xf numFmtId="1" fontId="7" fillId="6" borderId="15" xfId="0" applyNumberFormat="1" applyFont="1" applyFill="1" applyBorder="1" applyAlignment="1">
      <alignment horizontal="center" wrapText="1"/>
    </xf>
    <xf numFmtId="1" fontId="7" fillId="6" borderId="16" xfId="0" applyNumberFormat="1" applyFont="1" applyFill="1" applyBorder="1" applyAlignment="1">
      <alignment horizontal="center" wrapText="1"/>
    </xf>
    <xf numFmtId="1" fontId="7" fillId="6" borderId="17" xfId="0" applyNumberFormat="1" applyFont="1" applyFill="1" applyBorder="1" applyAlignment="1">
      <alignment horizontal="center" wrapText="1"/>
    </xf>
    <xf numFmtId="1" fontId="4" fillId="4" borderId="1" xfId="0" quotePrefix="1" applyNumberFormat="1" applyFont="1" applyFill="1" applyBorder="1" applyAlignment="1">
      <alignment horizontal="center"/>
    </xf>
    <xf numFmtId="1" fontId="4" fillId="4" borderId="2" xfId="0" quotePrefix="1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 wrapText="1"/>
    </xf>
    <xf numFmtId="1" fontId="2" fillId="6" borderId="8" xfId="0" applyNumberFormat="1" applyFont="1" applyFill="1" applyBorder="1" applyAlignment="1">
      <alignment horizontal="center" wrapText="1"/>
    </xf>
    <xf numFmtId="1" fontId="7" fillId="7" borderId="10" xfId="0" applyNumberFormat="1" applyFont="1" applyFill="1" applyBorder="1" applyAlignment="1">
      <alignment horizontal="center"/>
    </xf>
    <xf numFmtId="1" fontId="7" fillId="7" borderId="11" xfId="0" applyNumberFormat="1" applyFont="1" applyFill="1" applyBorder="1" applyAlignment="1">
      <alignment horizontal="center"/>
    </xf>
    <xf numFmtId="1" fontId="7" fillId="7" borderId="12" xfId="0" applyNumberFormat="1" applyFont="1" applyFill="1" applyBorder="1" applyAlignment="1">
      <alignment horizontal="center"/>
    </xf>
    <xf numFmtId="1" fontId="0" fillId="8" borderId="10" xfId="0" applyNumberFormat="1" applyFill="1" applyBorder="1" applyAlignment="1">
      <alignment horizontal="center" wrapText="1"/>
    </xf>
    <xf numFmtId="1" fontId="0" fillId="8" borderId="11" xfId="0" applyNumberFormat="1" applyFill="1" applyBorder="1" applyAlignment="1">
      <alignment horizontal="center" wrapText="1"/>
    </xf>
    <xf numFmtId="1" fontId="0" fillId="8" borderId="12" xfId="0" applyNumberFormat="1" applyFill="1" applyBorder="1" applyAlignment="1">
      <alignment horizontal="center" wrapText="1"/>
    </xf>
    <xf numFmtId="1" fontId="0" fillId="7" borderId="10" xfId="0" applyNumberFormat="1" applyFill="1" applyBorder="1" applyAlignment="1">
      <alignment horizontal="center" wrapText="1"/>
    </xf>
    <xf numFmtId="1" fontId="0" fillId="7" borderId="11" xfId="0" applyNumberFormat="1" applyFill="1" applyBorder="1" applyAlignment="1">
      <alignment horizontal="center" wrapText="1"/>
    </xf>
    <xf numFmtId="1" fontId="0" fillId="7" borderId="12" xfId="0" applyNumberFormat="1" applyFill="1" applyBorder="1" applyAlignment="1">
      <alignment horizontal="center" wrapText="1"/>
    </xf>
    <xf numFmtId="1" fontId="0" fillId="9" borderId="10" xfId="0" applyNumberFormat="1" applyFill="1" applyBorder="1" applyAlignment="1">
      <alignment horizontal="center" wrapText="1"/>
    </xf>
    <xf numFmtId="1" fontId="0" fillId="9" borderId="11" xfId="0" applyNumberFormat="1" applyFill="1" applyBorder="1" applyAlignment="1">
      <alignment horizontal="center" wrapText="1"/>
    </xf>
    <xf numFmtId="1" fontId="0" fillId="9" borderId="12" xfId="0" applyNumberFormat="1" applyFill="1" applyBorder="1" applyAlignment="1">
      <alignment horizontal="center" wrapText="1"/>
    </xf>
    <xf numFmtId="1" fontId="3" fillId="7" borderId="10" xfId="0" applyNumberFormat="1" applyFont="1" applyFill="1" applyBorder="1" applyAlignment="1">
      <alignment horizontal="center" wrapText="1"/>
    </xf>
    <xf numFmtId="1" fontId="3" fillId="9" borderId="10" xfId="0" applyNumberFormat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H10" sqref="H10"/>
    </sheetView>
  </sheetViews>
  <sheetFormatPr defaultRowHeight="15" x14ac:dyDescent="0.25"/>
  <cols>
    <col min="1" max="1" width="65.28515625" customWidth="1"/>
    <col min="2" max="2" width="13.42578125" customWidth="1"/>
  </cols>
  <sheetData>
    <row r="1" spans="1:8" x14ac:dyDescent="0.25">
      <c r="A1" t="s">
        <v>269</v>
      </c>
    </row>
    <row r="2" spans="1:8" x14ac:dyDescent="0.25">
      <c r="A2" t="s">
        <v>268</v>
      </c>
    </row>
    <row r="3" spans="1:8" x14ac:dyDescent="0.25">
      <c r="A3" s="6" t="s">
        <v>270</v>
      </c>
    </row>
    <row r="6" spans="1:8" ht="15" customHeight="1" x14ac:dyDescent="0.25">
      <c r="A6" s="38" t="s">
        <v>267</v>
      </c>
      <c r="B6" s="103">
        <v>142</v>
      </c>
    </row>
    <row r="7" spans="1:8" ht="15" customHeight="1" x14ac:dyDescent="0.25">
      <c r="A7" s="54" t="s">
        <v>258</v>
      </c>
      <c r="B7" s="104">
        <v>0.79600000000000004</v>
      </c>
    </row>
    <row r="8" spans="1:8" ht="15" customHeight="1" x14ac:dyDescent="0.25">
      <c r="A8" s="54" t="s">
        <v>266</v>
      </c>
      <c r="B8" s="102">
        <v>1205</v>
      </c>
    </row>
    <row r="9" spans="1:8" ht="15" customHeight="1" x14ac:dyDescent="0.25">
      <c r="A9" s="54" t="s">
        <v>0</v>
      </c>
      <c r="B9" s="54">
        <v>70</v>
      </c>
    </row>
    <row r="10" spans="1:8" ht="15" customHeight="1" x14ac:dyDescent="0.25">
      <c r="A10" s="54" t="s">
        <v>261</v>
      </c>
      <c r="B10" s="101">
        <f xml:space="preserve"> 7665+537</f>
        <v>8202</v>
      </c>
      <c r="F10">
        <v>60</v>
      </c>
      <c r="G10">
        <v>140</v>
      </c>
      <c r="H10">
        <f>80/60</f>
        <v>1.3333333333333333</v>
      </c>
    </row>
    <row r="11" spans="1:8" ht="15" customHeight="1" x14ac:dyDescent="0.25">
      <c r="A11" s="54" t="s">
        <v>263</v>
      </c>
      <c r="B11" s="104">
        <f>B8/B10</f>
        <v>0.14691538649109973</v>
      </c>
    </row>
    <row r="12" spans="1:8" ht="15" customHeight="1" x14ac:dyDescent="0.25">
      <c r="A12" s="38" t="s">
        <v>265</v>
      </c>
      <c r="B12" s="104">
        <v>0.48499999999999999</v>
      </c>
    </row>
    <row r="13" spans="1:8" x14ac:dyDescent="0.25">
      <c r="A13" s="54"/>
      <c r="B13" s="104"/>
    </row>
    <row r="14" spans="1:8" x14ac:dyDescent="0.25">
      <c r="A14" s="54"/>
      <c r="B14" s="104"/>
    </row>
    <row r="15" spans="1:8" x14ac:dyDescent="0.25">
      <c r="A15" s="54"/>
      <c r="B15" s="104"/>
    </row>
    <row r="16" spans="1:8" x14ac:dyDescent="0.25">
      <c r="A16" s="54"/>
      <c r="B16" s="104"/>
    </row>
    <row r="17" spans="1:2" x14ac:dyDescent="0.25">
      <c r="A17" s="54"/>
      <c r="B17" s="104"/>
    </row>
    <row r="18" spans="1:2" x14ac:dyDescent="0.25">
      <c r="A18" s="54"/>
      <c r="B18" s="101"/>
    </row>
    <row r="19" spans="1:2" x14ac:dyDescent="0.25">
      <c r="A19" s="54"/>
      <c r="B19" s="101"/>
    </row>
    <row r="20" spans="1:2" x14ac:dyDescent="0.25">
      <c r="A20" s="54"/>
      <c r="B20" s="101"/>
    </row>
    <row r="22" spans="1:2" x14ac:dyDescent="0.25">
      <c r="A22" s="54"/>
      <c r="B22" s="54"/>
    </row>
    <row r="24" spans="1:2" x14ac:dyDescent="0.25">
      <c r="A24" s="54"/>
      <c r="B24" s="102"/>
    </row>
    <row r="25" spans="1:2" x14ac:dyDescent="0.25">
      <c r="A25" s="54"/>
      <c r="B25" s="105"/>
    </row>
    <row r="26" spans="1:2" x14ac:dyDescent="0.25">
      <c r="A26" s="54"/>
      <c r="B26" s="106"/>
    </row>
    <row r="28" spans="1:2" x14ac:dyDescent="0.25">
      <c r="A28" s="54"/>
      <c r="B28" s="103"/>
    </row>
    <row r="31" spans="1:2" x14ac:dyDescent="0.25">
      <c r="A31" s="54"/>
      <c r="B31" s="10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5" sqref="A5:B20"/>
    </sheetView>
  </sheetViews>
  <sheetFormatPr defaultRowHeight="15" x14ac:dyDescent="0.25"/>
  <cols>
    <col min="1" max="1" width="41.85546875" customWidth="1"/>
    <col min="2" max="2" width="25.42578125" customWidth="1"/>
    <col min="3" max="3" width="20.7109375" customWidth="1"/>
  </cols>
  <sheetData>
    <row r="1" spans="1:2" x14ac:dyDescent="0.25">
      <c r="A1" s="107" t="s">
        <v>2</v>
      </c>
    </row>
    <row r="2" spans="1:2" x14ac:dyDescent="0.25">
      <c r="A2" s="107" t="s">
        <v>3</v>
      </c>
    </row>
    <row r="5" spans="1:2" x14ac:dyDescent="0.25">
      <c r="A5" s="54" t="s">
        <v>1</v>
      </c>
      <c r="B5" s="101">
        <f>20932+2699+5500</f>
        <v>29131</v>
      </c>
    </row>
    <row r="6" spans="1:2" x14ac:dyDescent="0.25">
      <c r="A6" s="54" t="s">
        <v>259</v>
      </c>
      <c r="B6" s="101">
        <v>58000</v>
      </c>
    </row>
    <row r="7" spans="1:2" x14ac:dyDescent="0.25">
      <c r="A7" s="54" t="s">
        <v>260</v>
      </c>
      <c r="B7" s="101">
        <f>B5+B6</f>
        <v>87131</v>
      </c>
    </row>
    <row r="8" spans="1:2" x14ac:dyDescent="0.25">
      <c r="A8" s="54" t="s">
        <v>0</v>
      </c>
      <c r="B8" s="54">
        <v>70</v>
      </c>
    </row>
    <row r="9" spans="1:2" x14ac:dyDescent="0.25">
      <c r="A9" s="54" t="s">
        <v>4</v>
      </c>
      <c r="B9" s="54">
        <v>61</v>
      </c>
    </row>
    <row r="10" spans="1:2" x14ac:dyDescent="0.25">
      <c r="A10" s="54" t="s">
        <v>7</v>
      </c>
      <c r="B10" s="102">
        <v>1205</v>
      </c>
    </row>
    <row r="11" spans="1:2" x14ac:dyDescent="0.25">
      <c r="A11" s="54" t="s">
        <v>8</v>
      </c>
      <c r="B11" s="102">
        <v>846</v>
      </c>
    </row>
    <row r="12" spans="1:2" x14ac:dyDescent="0.25">
      <c r="A12" s="54" t="s">
        <v>9</v>
      </c>
      <c r="B12" s="105" t="s">
        <v>10</v>
      </c>
    </row>
    <row r="13" spans="1:2" x14ac:dyDescent="0.25">
      <c r="A13" s="54" t="s">
        <v>5</v>
      </c>
      <c r="B13" s="106" t="s">
        <v>6</v>
      </c>
    </row>
    <row r="14" spans="1:2" x14ac:dyDescent="0.25">
      <c r="A14" s="54" t="s">
        <v>264</v>
      </c>
      <c r="B14" s="103">
        <v>142</v>
      </c>
    </row>
    <row r="15" spans="1:2" x14ac:dyDescent="0.25">
      <c r="A15" s="54" t="s">
        <v>257</v>
      </c>
      <c r="B15" s="103">
        <v>113</v>
      </c>
    </row>
    <row r="16" spans="1:2" x14ac:dyDescent="0.25">
      <c r="A16" s="54" t="s">
        <v>258</v>
      </c>
      <c r="B16" s="104">
        <v>0.79600000000000004</v>
      </c>
    </row>
    <row r="17" spans="1:2" x14ac:dyDescent="0.25">
      <c r="A17" s="54" t="s">
        <v>261</v>
      </c>
      <c r="B17" s="101">
        <f xml:space="preserve"> 7665+537</f>
        <v>8202</v>
      </c>
    </row>
    <row r="18" spans="1:2" x14ac:dyDescent="0.25">
      <c r="A18" s="54" t="s">
        <v>262</v>
      </c>
      <c r="B18" s="104">
        <f>B11/B17</f>
        <v>0.10314557425018288</v>
      </c>
    </row>
    <row r="19" spans="1:2" x14ac:dyDescent="0.25">
      <c r="A19" s="54" t="s">
        <v>263</v>
      </c>
      <c r="B19" s="104">
        <f>B10/B17</f>
        <v>0.14691538649109973</v>
      </c>
    </row>
    <row r="20" spans="1:2" ht="30" x14ac:dyDescent="0.25">
      <c r="A20" s="38" t="s">
        <v>265</v>
      </c>
      <c r="B20" s="104">
        <v>0.48499999999999999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18"/>
  <sheetViews>
    <sheetView topLeftCell="A58" workbookViewId="0">
      <selection activeCell="AD83" sqref="AD83"/>
    </sheetView>
  </sheetViews>
  <sheetFormatPr defaultRowHeight="15" x14ac:dyDescent="0.25"/>
  <cols>
    <col min="2" max="2" width="6" customWidth="1"/>
    <col min="3" max="3" width="12" customWidth="1"/>
    <col min="5" max="5" width="11.5703125" customWidth="1"/>
    <col min="6" max="6" width="9.140625" style="3"/>
    <col min="7" max="8" width="0" style="3" hidden="1" customWidth="1"/>
    <col min="9" max="16" width="9.140625" style="3"/>
    <col min="17" max="17" width="11.140625" style="3" customWidth="1"/>
    <col min="18" max="18" width="9.140625" style="3"/>
    <col min="19" max="19" width="11.28515625" style="3" customWidth="1"/>
    <col min="20" max="20" width="9.140625" style="3"/>
    <col min="21" max="21" width="11" style="3" customWidth="1"/>
    <col min="22" max="22" width="0" style="3" hidden="1" customWidth="1"/>
    <col min="23" max="24" width="9.140625" style="3"/>
    <col min="25" max="25" width="11.140625" style="4" bestFit="1" customWidth="1"/>
  </cols>
  <sheetData>
    <row r="1" spans="1:29" ht="15.75" x14ac:dyDescent="0.25">
      <c r="A1" s="1" t="s">
        <v>252</v>
      </c>
      <c r="B1" s="1"/>
      <c r="C1" s="2"/>
    </row>
    <row r="2" spans="1:29" x14ac:dyDescent="0.25">
      <c r="C2" s="5"/>
    </row>
    <row r="3" spans="1:29" x14ac:dyDescent="0.25">
      <c r="A3" s="6"/>
      <c r="B3" s="6"/>
      <c r="C3" s="5"/>
    </row>
    <row r="4" spans="1:29" x14ac:dyDescent="0.25">
      <c r="A4" s="7"/>
      <c r="B4" s="7"/>
      <c r="C4" s="8"/>
    </row>
    <row r="5" spans="1:29" ht="15.75" thickBot="1" x14ac:dyDescent="0.3">
      <c r="A5" s="7"/>
      <c r="B5" s="7"/>
      <c r="C5" s="8"/>
    </row>
    <row r="6" spans="1:29" ht="21" thickBot="1" x14ac:dyDescent="0.35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11" t="s">
        <v>11</v>
      </c>
      <c r="R6" s="112"/>
      <c r="S6" s="112"/>
      <c r="T6" s="112"/>
      <c r="U6" s="10">
        <f>Q8+U8</f>
        <v>1925</v>
      </c>
    </row>
    <row r="7" spans="1:29" ht="60" x14ac:dyDescent="0.25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1" t="s">
        <v>12</v>
      </c>
      <c r="R7" s="12"/>
      <c r="S7" s="13"/>
      <c r="T7" s="13"/>
      <c r="U7" s="14"/>
    </row>
    <row r="8" spans="1:29" ht="18" x14ac:dyDescent="0.25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>
        <v>1925</v>
      </c>
      <c r="R8" s="113" t="s">
        <v>13</v>
      </c>
      <c r="S8" s="114"/>
      <c r="T8" s="114"/>
      <c r="U8" s="16">
        <v>0</v>
      </c>
    </row>
    <row r="9" spans="1:29" x14ac:dyDescent="0.25">
      <c r="F9" s="115" t="s">
        <v>14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</row>
    <row r="10" spans="1:29" ht="62.25" customHeight="1" x14ac:dyDescent="0.25">
      <c r="F10" s="118" t="s">
        <v>15</v>
      </c>
      <c r="G10" s="119"/>
      <c r="H10" s="120"/>
      <c r="I10" s="121" t="s">
        <v>16</v>
      </c>
      <c r="J10" s="122"/>
      <c r="K10" s="122"/>
      <c r="L10" s="123"/>
      <c r="M10" s="124" t="s">
        <v>17</v>
      </c>
      <c r="N10" s="125"/>
      <c r="O10" s="125"/>
      <c r="P10" s="126"/>
      <c r="Q10" s="127" t="s">
        <v>18</v>
      </c>
      <c r="R10" s="122"/>
      <c r="S10" s="123"/>
      <c r="T10" s="128" t="s">
        <v>19</v>
      </c>
      <c r="U10" s="126"/>
      <c r="V10" s="17"/>
      <c r="W10" s="18"/>
      <c r="X10" s="19"/>
      <c r="Y10" s="20"/>
      <c r="Z10" s="21"/>
      <c r="AA10" s="22"/>
      <c r="AB10" s="23"/>
      <c r="AC10" s="24"/>
    </row>
    <row r="11" spans="1:29" ht="60.75" customHeight="1" x14ac:dyDescent="0.25">
      <c r="F11" s="25" t="s">
        <v>20</v>
      </c>
      <c r="G11" s="26"/>
      <c r="H11" s="26"/>
      <c r="I11" s="26"/>
      <c r="J11" s="26"/>
      <c r="K11" s="26"/>
      <c r="L11" s="26"/>
      <c r="M11" s="27" t="s">
        <v>21</v>
      </c>
      <c r="N11" s="28" t="s">
        <v>22</v>
      </c>
      <c r="O11" s="28" t="s">
        <v>23</v>
      </c>
      <c r="P11" s="28" t="s">
        <v>24</v>
      </c>
      <c r="Q11" s="29" t="s">
        <v>25</v>
      </c>
      <c r="R11" s="108" t="s">
        <v>26</v>
      </c>
      <c r="S11" s="109"/>
      <c r="T11" s="109"/>
      <c r="U11" s="110"/>
      <c r="V11" s="30"/>
      <c r="W11" s="31"/>
      <c r="X11" s="32"/>
      <c r="Y11" s="33"/>
      <c r="Z11" s="34"/>
      <c r="AA11" s="35"/>
      <c r="AB11" s="36"/>
      <c r="AC11" s="37"/>
    </row>
    <row r="12" spans="1:29" s="38" customFormat="1" ht="68.25" customHeight="1" x14ac:dyDescent="0.25">
      <c r="A12" s="38" t="s">
        <v>27</v>
      </c>
      <c r="C12" s="38" t="s">
        <v>28</v>
      </c>
      <c r="D12" s="38" t="s">
        <v>29</v>
      </c>
      <c r="E12" s="38" t="s">
        <v>30</v>
      </c>
      <c r="F12" s="39" t="s">
        <v>31</v>
      </c>
      <c r="G12" s="39" t="s">
        <v>32</v>
      </c>
      <c r="H12" s="39" t="s">
        <v>33</v>
      </c>
      <c r="I12" s="39" t="s">
        <v>34</v>
      </c>
      <c r="J12" s="39" t="s">
        <v>35</v>
      </c>
      <c r="K12" s="39" t="s">
        <v>36</v>
      </c>
      <c r="L12" s="39" t="s">
        <v>37</v>
      </c>
      <c r="M12" s="40" t="s">
        <v>38</v>
      </c>
      <c r="N12" s="41" t="s">
        <v>39</v>
      </c>
      <c r="O12" s="41" t="s">
        <v>40</v>
      </c>
      <c r="P12" s="41" t="s">
        <v>41</v>
      </c>
      <c r="Q12" s="39" t="s">
        <v>42</v>
      </c>
      <c r="R12" s="40" t="s">
        <v>43</v>
      </c>
      <c r="S12" s="40" t="s">
        <v>44</v>
      </c>
      <c r="T12" s="40" t="s">
        <v>45</v>
      </c>
      <c r="U12" s="41" t="s">
        <v>46</v>
      </c>
      <c r="V12" s="42" t="s">
        <v>253</v>
      </c>
      <c r="W12" s="43" t="s">
        <v>254</v>
      </c>
      <c r="X12" s="44" t="s">
        <v>47</v>
      </c>
      <c r="Y12" s="45"/>
      <c r="Z12" s="46"/>
      <c r="AA12" s="47"/>
      <c r="AB12" s="48"/>
      <c r="AC12" s="49"/>
    </row>
    <row r="13" spans="1:29" s="54" customFormat="1" x14ac:dyDescent="0.25">
      <c r="A13" s="50" t="s">
        <v>48</v>
      </c>
      <c r="B13" s="51">
        <v>8</v>
      </c>
      <c r="C13" s="50" t="s">
        <v>49</v>
      </c>
      <c r="D13" s="50" t="s">
        <v>50</v>
      </c>
      <c r="E13" s="50" t="s">
        <v>51</v>
      </c>
      <c r="F13" s="50"/>
      <c r="G13" s="52"/>
      <c r="H13" s="52"/>
      <c r="I13" s="52"/>
      <c r="J13" s="52"/>
      <c r="K13" s="52"/>
      <c r="L13" s="50"/>
      <c r="M13" s="52"/>
      <c r="N13" s="52"/>
      <c r="O13" s="52"/>
      <c r="P13" s="52"/>
      <c r="Q13" s="50" t="s">
        <v>52</v>
      </c>
      <c r="R13" s="52"/>
      <c r="S13" s="52"/>
      <c r="T13" s="52"/>
      <c r="U13" s="50"/>
      <c r="V13" s="52" t="e">
        <f t="shared" ref="V13:V23" si="0">F13+G13+H13+I13+J13+K13+L13+M13+N13+O13+P13+Q13+R13+S13+T13+U13</f>
        <v>#VALUE!</v>
      </c>
      <c r="W13" s="50">
        <v>0</v>
      </c>
      <c r="X13" s="52"/>
      <c r="Y13" s="53"/>
    </row>
    <row r="14" spans="1:29" s="54" customFormat="1" ht="18" customHeight="1" x14ac:dyDescent="0.25">
      <c r="A14" s="50" t="s">
        <v>48</v>
      </c>
      <c r="B14" s="51">
        <v>10</v>
      </c>
      <c r="C14" s="50" t="s">
        <v>53</v>
      </c>
      <c r="D14" s="50" t="s">
        <v>54</v>
      </c>
      <c r="E14" s="50" t="s">
        <v>55</v>
      </c>
      <c r="F14" s="50"/>
      <c r="G14" s="52"/>
      <c r="H14" s="52"/>
      <c r="I14" s="52"/>
      <c r="J14" s="52"/>
      <c r="K14" s="52"/>
      <c r="L14" s="50"/>
      <c r="M14" s="52"/>
      <c r="N14" s="52"/>
      <c r="O14" s="52"/>
      <c r="P14" s="52"/>
      <c r="Q14" s="50" t="s">
        <v>52</v>
      </c>
      <c r="R14" s="52"/>
      <c r="S14" s="52"/>
      <c r="T14" s="52"/>
      <c r="U14" s="50" t="s">
        <v>52</v>
      </c>
      <c r="V14" s="52" t="e">
        <f t="shared" si="0"/>
        <v>#VALUE!</v>
      </c>
      <c r="W14" s="50">
        <v>0</v>
      </c>
      <c r="X14" s="52"/>
      <c r="Y14" s="53"/>
    </row>
    <row r="15" spans="1:29" s="54" customFormat="1" x14ac:dyDescent="0.25">
      <c r="A15" s="50" t="s">
        <v>48</v>
      </c>
      <c r="B15" s="51">
        <v>11</v>
      </c>
      <c r="C15" s="50" t="s">
        <v>56</v>
      </c>
      <c r="D15" s="50" t="s">
        <v>57</v>
      </c>
      <c r="E15" s="50" t="s">
        <v>58</v>
      </c>
      <c r="F15" s="50"/>
      <c r="G15" s="52"/>
      <c r="H15" s="52"/>
      <c r="I15" s="52"/>
      <c r="J15" s="52"/>
      <c r="K15" s="52"/>
      <c r="L15" s="50"/>
      <c r="M15" s="52"/>
      <c r="N15" s="52"/>
      <c r="O15" s="52"/>
      <c r="P15" s="52"/>
      <c r="Q15" s="50" t="s">
        <v>52</v>
      </c>
      <c r="R15" s="52"/>
      <c r="S15" s="52"/>
      <c r="T15" s="52"/>
      <c r="U15" s="50"/>
      <c r="V15" s="52" t="e">
        <f t="shared" si="0"/>
        <v>#VALUE!</v>
      </c>
      <c r="W15" s="50">
        <v>0</v>
      </c>
      <c r="X15" s="52"/>
      <c r="Y15" s="53"/>
    </row>
    <row r="16" spans="1:29" s="54" customFormat="1" ht="12.75" customHeight="1" x14ac:dyDescent="0.25">
      <c r="A16" s="50" t="s">
        <v>48</v>
      </c>
      <c r="B16" s="51">
        <v>13</v>
      </c>
      <c r="C16" s="55" t="s">
        <v>59</v>
      </c>
      <c r="D16" s="55" t="s">
        <v>60</v>
      </c>
      <c r="E16" s="55" t="s">
        <v>61</v>
      </c>
      <c r="F16" s="55"/>
      <c r="G16" s="52"/>
      <c r="H16" s="52"/>
      <c r="I16" s="52"/>
      <c r="J16" s="52"/>
      <c r="K16" s="52"/>
      <c r="L16" s="55"/>
      <c r="M16" s="52"/>
      <c r="N16" s="52"/>
      <c r="O16" s="52"/>
      <c r="P16" s="52"/>
      <c r="Q16" s="50" t="s">
        <v>52</v>
      </c>
      <c r="R16" s="52"/>
      <c r="S16" s="52"/>
      <c r="T16" s="52"/>
      <c r="U16" s="55"/>
      <c r="V16" s="52" t="e">
        <f t="shared" si="0"/>
        <v>#VALUE!</v>
      </c>
      <c r="W16" s="55">
        <v>0</v>
      </c>
      <c r="X16" s="52"/>
      <c r="Y16" s="53"/>
    </row>
    <row r="17" spans="1:64" s="56" customFormat="1" ht="12.75" customHeight="1" x14ac:dyDescent="0.25">
      <c r="A17" s="50" t="s">
        <v>48</v>
      </c>
      <c r="B17" s="51">
        <v>17</v>
      </c>
      <c r="C17" s="50" t="s">
        <v>62</v>
      </c>
      <c r="D17" s="50" t="s">
        <v>63</v>
      </c>
      <c r="E17" s="50" t="s">
        <v>64</v>
      </c>
      <c r="F17" s="50"/>
      <c r="G17" s="52"/>
      <c r="H17" s="52"/>
      <c r="I17" s="52"/>
      <c r="J17" s="52"/>
      <c r="K17" s="52"/>
      <c r="L17" s="50"/>
      <c r="M17" s="52"/>
      <c r="N17" s="52"/>
      <c r="O17" s="52"/>
      <c r="P17" s="52"/>
      <c r="Q17" s="50" t="s">
        <v>52</v>
      </c>
      <c r="R17" s="52"/>
      <c r="S17" s="52"/>
      <c r="T17" s="52"/>
      <c r="U17" s="50" t="s">
        <v>52</v>
      </c>
      <c r="V17" s="52" t="e">
        <f t="shared" si="0"/>
        <v>#VALUE!</v>
      </c>
      <c r="W17" s="50">
        <v>0</v>
      </c>
      <c r="X17" s="52"/>
      <c r="Y17" s="53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64" s="54" customFormat="1" ht="25.5" customHeight="1" x14ac:dyDescent="0.25">
      <c r="A18" s="50" t="s">
        <v>48</v>
      </c>
      <c r="B18" s="51">
        <v>21</v>
      </c>
      <c r="C18" s="50" t="s">
        <v>65</v>
      </c>
      <c r="D18" s="50" t="s">
        <v>66</v>
      </c>
      <c r="E18" s="50" t="s">
        <v>67</v>
      </c>
      <c r="F18" s="50"/>
      <c r="G18" s="52"/>
      <c r="H18" s="52"/>
      <c r="I18" s="52"/>
      <c r="J18" s="52"/>
      <c r="K18" s="52"/>
      <c r="L18" s="50"/>
      <c r="M18" s="52"/>
      <c r="N18" s="52"/>
      <c r="O18" s="52"/>
      <c r="P18" s="52"/>
      <c r="Q18" s="50" t="s">
        <v>52</v>
      </c>
      <c r="R18" s="52"/>
      <c r="S18" s="52"/>
      <c r="T18" s="52"/>
      <c r="U18" s="50"/>
      <c r="V18" s="52" t="e">
        <f t="shared" si="0"/>
        <v>#VALUE!</v>
      </c>
      <c r="W18" s="50">
        <v>0</v>
      </c>
      <c r="X18" s="52"/>
      <c r="Y18" s="53"/>
    </row>
    <row r="19" spans="1:64" s="54" customFormat="1" x14ac:dyDescent="0.25">
      <c r="A19" s="50" t="s">
        <v>48</v>
      </c>
      <c r="B19" s="51">
        <v>25</v>
      </c>
      <c r="C19" s="50" t="s">
        <v>68</v>
      </c>
      <c r="D19" s="50" t="s">
        <v>69</v>
      </c>
      <c r="E19" s="50" t="s">
        <v>70</v>
      </c>
      <c r="F19" s="50"/>
      <c r="G19" s="52"/>
      <c r="H19" s="52"/>
      <c r="I19" s="52"/>
      <c r="J19" s="52"/>
      <c r="K19" s="52"/>
      <c r="L19" s="50"/>
      <c r="M19" s="52"/>
      <c r="N19" s="52"/>
      <c r="O19" s="52"/>
      <c r="P19" s="52"/>
      <c r="Q19" s="50" t="s">
        <v>52</v>
      </c>
      <c r="R19" s="52"/>
      <c r="S19" s="52"/>
      <c r="T19" s="52"/>
      <c r="U19" s="50" t="s">
        <v>52</v>
      </c>
      <c r="V19" s="52" t="e">
        <f t="shared" si="0"/>
        <v>#VALUE!</v>
      </c>
      <c r="W19" s="50">
        <v>0</v>
      </c>
      <c r="X19" s="52"/>
      <c r="Y19" s="53"/>
    </row>
    <row r="20" spans="1:64" s="54" customFormat="1" x14ac:dyDescent="0.25">
      <c r="A20" s="50" t="s">
        <v>48</v>
      </c>
      <c r="B20" s="51">
        <v>26</v>
      </c>
      <c r="C20" s="50" t="s">
        <v>71</v>
      </c>
      <c r="D20" s="50" t="s">
        <v>72</v>
      </c>
      <c r="E20" s="50" t="s">
        <v>73</v>
      </c>
      <c r="F20" s="50"/>
      <c r="G20" s="52"/>
      <c r="H20" s="52"/>
      <c r="I20" s="52"/>
      <c r="J20" s="52"/>
      <c r="K20" s="52"/>
      <c r="L20" s="50"/>
      <c r="M20" s="52"/>
      <c r="N20" s="52"/>
      <c r="O20" s="52"/>
      <c r="P20" s="52"/>
      <c r="Q20" s="50" t="s">
        <v>52</v>
      </c>
      <c r="R20" s="52"/>
      <c r="S20" s="52"/>
      <c r="T20" s="52"/>
      <c r="U20" s="50"/>
      <c r="V20" s="52" t="e">
        <f t="shared" si="0"/>
        <v>#VALUE!</v>
      </c>
      <c r="W20" s="50">
        <v>0</v>
      </c>
      <c r="X20" s="52"/>
      <c r="Y20" s="53"/>
    </row>
    <row r="21" spans="1:64" s="54" customFormat="1" x14ac:dyDescent="0.25">
      <c r="A21" s="50" t="s">
        <v>48</v>
      </c>
      <c r="B21" s="51">
        <v>27</v>
      </c>
      <c r="C21" s="50" t="s">
        <v>74</v>
      </c>
      <c r="D21" s="50" t="s">
        <v>75</v>
      </c>
      <c r="E21" s="50" t="s">
        <v>76</v>
      </c>
      <c r="F21" s="50"/>
      <c r="G21" s="52"/>
      <c r="H21" s="52"/>
      <c r="I21" s="52"/>
      <c r="J21" s="52"/>
      <c r="K21" s="52"/>
      <c r="L21" s="50"/>
      <c r="M21" s="52"/>
      <c r="N21" s="52"/>
      <c r="O21" s="52"/>
      <c r="P21" s="52"/>
      <c r="Q21" s="50" t="s">
        <v>52</v>
      </c>
      <c r="R21" s="52"/>
      <c r="S21" s="52"/>
      <c r="T21" s="52"/>
      <c r="U21" s="50"/>
      <c r="V21" s="52" t="e">
        <f t="shared" si="0"/>
        <v>#VALUE!</v>
      </c>
      <c r="W21" s="50">
        <v>0</v>
      </c>
      <c r="X21" s="52"/>
      <c r="Y21" s="53"/>
    </row>
    <row r="22" spans="1:64" s="54" customFormat="1" x14ac:dyDescent="0.25">
      <c r="A22" s="50" t="s">
        <v>48</v>
      </c>
      <c r="B22" s="51">
        <v>15</v>
      </c>
      <c r="C22" s="57" t="s">
        <v>77</v>
      </c>
      <c r="D22" s="57" t="s">
        <v>78</v>
      </c>
      <c r="E22" s="57" t="s">
        <v>79</v>
      </c>
      <c r="F22" s="57"/>
      <c r="G22" s="52"/>
      <c r="H22" s="52"/>
      <c r="I22" s="52"/>
      <c r="J22" s="52"/>
      <c r="K22" s="52"/>
      <c r="L22" s="57">
        <v>500</v>
      </c>
      <c r="M22" s="52"/>
      <c r="N22" s="52"/>
      <c r="O22" s="52"/>
      <c r="P22" s="52"/>
      <c r="Q22" s="50" t="s">
        <v>52</v>
      </c>
      <c r="R22" s="52"/>
      <c r="S22" s="52"/>
      <c r="T22" s="52"/>
      <c r="U22" s="57" t="s">
        <v>52</v>
      </c>
      <c r="V22" s="52" t="e">
        <f t="shared" si="0"/>
        <v>#VALUE!</v>
      </c>
      <c r="W22" s="55">
        <v>500</v>
      </c>
      <c r="X22" s="52">
        <v>1</v>
      </c>
      <c r="Y22" s="53"/>
    </row>
    <row r="23" spans="1:64" s="54" customFormat="1" x14ac:dyDescent="0.25">
      <c r="A23" s="50" t="s">
        <v>48</v>
      </c>
      <c r="B23" s="51">
        <v>24</v>
      </c>
      <c r="C23" s="57" t="s">
        <v>80</v>
      </c>
      <c r="D23" s="57" t="s">
        <v>81</v>
      </c>
      <c r="E23" s="57" t="s">
        <v>82</v>
      </c>
      <c r="F23" s="57"/>
      <c r="G23" s="52"/>
      <c r="H23" s="52"/>
      <c r="I23" s="52"/>
      <c r="J23" s="52"/>
      <c r="K23" s="52"/>
      <c r="L23" s="57">
        <v>500</v>
      </c>
      <c r="M23" s="52"/>
      <c r="N23" s="52"/>
      <c r="O23" s="52"/>
      <c r="P23" s="52"/>
      <c r="Q23" s="50" t="s">
        <v>52</v>
      </c>
      <c r="R23" s="52"/>
      <c r="S23" s="52"/>
      <c r="T23" s="52"/>
      <c r="U23" s="57" t="s">
        <v>52</v>
      </c>
      <c r="V23" s="52" t="e">
        <f t="shared" si="0"/>
        <v>#VALUE!</v>
      </c>
      <c r="W23" s="55">
        <v>500</v>
      </c>
      <c r="X23" s="52">
        <v>1</v>
      </c>
      <c r="Y23" s="53"/>
    </row>
    <row r="24" spans="1:64" s="54" customFormat="1" x14ac:dyDescent="0.25">
      <c r="A24" s="50" t="s">
        <v>48</v>
      </c>
      <c r="B24" s="51">
        <v>28</v>
      </c>
      <c r="C24" s="57" t="s">
        <v>83</v>
      </c>
      <c r="D24" s="57" t="s">
        <v>84</v>
      </c>
      <c r="E24" s="57" t="s">
        <v>85</v>
      </c>
      <c r="F24" s="57"/>
      <c r="G24" s="52"/>
      <c r="H24" s="52"/>
      <c r="I24" s="52"/>
      <c r="J24" s="52"/>
      <c r="K24" s="52"/>
      <c r="L24" s="57">
        <v>500</v>
      </c>
      <c r="M24" s="52"/>
      <c r="N24" s="52"/>
      <c r="O24" s="52"/>
      <c r="P24" s="52"/>
      <c r="Q24" s="50"/>
      <c r="R24" s="52"/>
      <c r="S24" s="52"/>
      <c r="T24" s="52"/>
      <c r="U24" s="57" t="s">
        <v>52</v>
      </c>
      <c r="V24" s="52">
        <v>500</v>
      </c>
      <c r="W24" s="55">
        <v>500</v>
      </c>
      <c r="X24" s="52">
        <v>1</v>
      </c>
      <c r="Y24" s="53"/>
    </row>
    <row r="25" spans="1:64" s="54" customFormat="1" x14ac:dyDescent="0.25">
      <c r="A25" s="50" t="s">
        <v>48</v>
      </c>
      <c r="B25" s="51">
        <v>2</v>
      </c>
      <c r="C25" s="58" t="s">
        <v>86</v>
      </c>
      <c r="D25" s="58" t="s">
        <v>87</v>
      </c>
      <c r="E25" s="58" t="s">
        <v>88</v>
      </c>
      <c r="F25" s="58"/>
      <c r="G25" s="52"/>
      <c r="H25" s="52"/>
      <c r="I25" s="52"/>
      <c r="J25" s="52"/>
      <c r="K25" s="52"/>
      <c r="L25" s="58"/>
      <c r="M25" s="52"/>
      <c r="N25" s="52"/>
      <c r="O25" s="52"/>
      <c r="P25" s="52"/>
      <c r="Q25" s="58">
        <v>525</v>
      </c>
      <c r="R25" s="52"/>
      <c r="S25" s="52"/>
      <c r="T25" s="52"/>
      <c r="U25" s="58"/>
      <c r="V25" s="52">
        <f t="shared" ref="V25:V56" si="1">F25+G25+H25+I25+J25+K25+L25+M25+N25+O25+P25+Q25+R25+S25+T25+U25</f>
        <v>525</v>
      </c>
      <c r="W25" s="50">
        <v>525</v>
      </c>
      <c r="X25" s="52">
        <v>1</v>
      </c>
      <c r="Y25" s="53"/>
    </row>
    <row r="26" spans="1:64" s="54" customFormat="1" ht="25.5" x14ac:dyDescent="0.25">
      <c r="A26" s="50" t="s">
        <v>48</v>
      </c>
      <c r="B26" s="51" t="s">
        <v>89</v>
      </c>
      <c r="C26" s="59" t="s">
        <v>90</v>
      </c>
      <c r="D26" s="59" t="s">
        <v>91</v>
      </c>
      <c r="E26" s="60" t="s">
        <v>92</v>
      </c>
      <c r="F26" s="59"/>
      <c r="G26" s="52"/>
      <c r="H26" s="52"/>
      <c r="I26" s="52"/>
      <c r="J26" s="52"/>
      <c r="K26" s="52"/>
      <c r="L26" s="59"/>
      <c r="M26" s="52"/>
      <c r="N26" s="52"/>
      <c r="O26" s="52"/>
      <c r="P26" s="52"/>
      <c r="Q26" s="58">
        <v>525</v>
      </c>
      <c r="R26" s="52"/>
      <c r="S26" s="52"/>
      <c r="T26" s="52"/>
      <c r="U26" s="59" t="s">
        <v>52</v>
      </c>
      <c r="V26" s="52" t="e">
        <f t="shared" si="1"/>
        <v>#VALUE!</v>
      </c>
      <c r="W26" s="50">
        <v>525</v>
      </c>
      <c r="X26" s="52">
        <v>1</v>
      </c>
      <c r="Y26" s="53"/>
    </row>
    <row r="27" spans="1:64" s="54" customFormat="1" x14ac:dyDescent="0.25">
      <c r="A27" s="50" t="s">
        <v>48</v>
      </c>
      <c r="B27" s="51">
        <v>29</v>
      </c>
      <c r="C27" s="58" t="s">
        <v>93</v>
      </c>
      <c r="D27" s="58" t="s">
        <v>94</v>
      </c>
      <c r="E27" s="58" t="s">
        <v>95</v>
      </c>
      <c r="F27" s="58"/>
      <c r="G27" s="52"/>
      <c r="H27" s="52"/>
      <c r="I27" s="52"/>
      <c r="J27" s="52"/>
      <c r="K27" s="52"/>
      <c r="L27" s="58"/>
      <c r="M27" s="52"/>
      <c r="N27" s="52"/>
      <c r="O27" s="52"/>
      <c r="P27" s="52"/>
      <c r="Q27" s="58">
        <v>525</v>
      </c>
      <c r="R27" s="52"/>
      <c r="S27" s="52"/>
      <c r="T27" s="52"/>
      <c r="U27" s="58" t="s">
        <v>52</v>
      </c>
      <c r="V27" s="52" t="e">
        <f t="shared" si="1"/>
        <v>#VALUE!</v>
      </c>
      <c r="W27" s="50">
        <v>525</v>
      </c>
      <c r="X27" s="52">
        <v>1</v>
      </c>
      <c r="Y27" s="53"/>
    </row>
    <row r="28" spans="1:64" s="63" customFormat="1" x14ac:dyDescent="0.25">
      <c r="A28" s="54" t="s">
        <v>96</v>
      </c>
      <c r="B28" s="54"/>
      <c r="C28" s="54" t="s">
        <v>97</v>
      </c>
      <c r="D28" s="54" t="s">
        <v>98</v>
      </c>
      <c r="E28" s="54" t="s">
        <v>99</v>
      </c>
      <c r="F28" s="52"/>
      <c r="G28" s="52"/>
      <c r="H28" s="52"/>
      <c r="I28" s="52"/>
      <c r="J28" s="52"/>
      <c r="K28" s="52"/>
      <c r="L28" s="52"/>
      <c r="M28" s="52"/>
      <c r="N28" s="61"/>
      <c r="O28" s="61"/>
      <c r="P28" s="61"/>
      <c r="Q28" s="52">
        <v>600</v>
      </c>
      <c r="R28" s="52"/>
      <c r="S28" s="52"/>
      <c r="T28" s="52"/>
      <c r="U28" s="61"/>
      <c r="V28" s="52">
        <f t="shared" si="1"/>
        <v>600</v>
      </c>
      <c r="W28" s="52">
        <v>600</v>
      </c>
      <c r="X28" s="52">
        <v>1</v>
      </c>
      <c r="Y28" s="62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64" s="64" customFormat="1" x14ac:dyDescent="0.25">
      <c r="A29" s="54" t="s">
        <v>96</v>
      </c>
      <c r="B29" s="54"/>
      <c r="C29" s="54" t="s">
        <v>100</v>
      </c>
      <c r="D29" s="54" t="s">
        <v>101</v>
      </c>
      <c r="E29" s="54" t="s">
        <v>102</v>
      </c>
      <c r="F29" s="52"/>
      <c r="G29" s="52"/>
      <c r="H29" s="52"/>
      <c r="I29" s="52"/>
      <c r="J29" s="52"/>
      <c r="K29" s="52"/>
      <c r="L29" s="52"/>
      <c r="M29" s="52"/>
      <c r="N29" s="61"/>
      <c r="O29" s="61"/>
      <c r="P29" s="61"/>
      <c r="Q29" s="52">
        <v>600</v>
      </c>
      <c r="R29" s="52"/>
      <c r="S29" s="52"/>
      <c r="T29" s="52"/>
      <c r="U29" s="61"/>
      <c r="V29" s="52">
        <f t="shared" si="1"/>
        <v>600</v>
      </c>
      <c r="W29" s="52">
        <v>600</v>
      </c>
      <c r="X29" s="52">
        <v>1</v>
      </c>
      <c r="Y29" s="62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</row>
    <row r="30" spans="1:64" s="54" customFormat="1" x14ac:dyDescent="0.25">
      <c r="A30" s="65" t="s">
        <v>96</v>
      </c>
      <c r="B30" s="65"/>
      <c r="C30" s="66" t="s">
        <v>103</v>
      </c>
      <c r="D30" s="56" t="s">
        <v>104</v>
      </c>
      <c r="E30" s="56" t="s">
        <v>105</v>
      </c>
      <c r="F30" s="67"/>
      <c r="G30" s="67"/>
      <c r="H30" s="67"/>
      <c r="I30" s="67"/>
      <c r="J30" s="67"/>
      <c r="K30" s="67"/>
      <c r="L30" s="67"/>
      <c r="M30" s="67"/>
      <c r="N30" s="68"/>
      <c r="O30" s="68"/>
      <c r="P30" s="68"/>
      <c r="Q30" s="67"/>
      <c r="R30" s="67"/>
      <c r="S30" s="67"/>
      <c r="T30" s="67">
        <v>600</v>
      </c>
      <c r="U30" s="68"/>
      <c r="V30" s="52">
        <f t="shared" si="1"/>
        <v>600</v>
      </c>
      <c r="W30" s="52">
        <v>600</v>
      </c>
      <c r="X30" s="52">
        <v>1</v>
      </c>
      <c r="Y30" s="62"/>
    </row>
    <row r="31" spans="1:64" s="70" customFormat="1" x14ac:dyDescent="0.25">
      <c r="A31" s="54" t="s">
        <v>96</v>
      </c>
      <c r="B31" s="54"/>
      <c r="C31" s="54" t="s">
        <v>106</v>
      </c>
      <c r="D31" s="54" t="s">
        <v>107</v>
      </c>
      <c r="E31" s="54" t="s">
        <v>108</v>
      </c>
      <c r="F31" s="52"/>
      <c r="G31" s="52"/>
      <c r="H31" s="52"/>
      <c r="I31" s="52"/>
      <c r="J31" s="52"/>
      <c r="K31" s="52"/>
      <c r="L31" s="52"/>
      <c r="M31" s="52"/>
      <c r="N31" s="61"/>
      <c r="O31" s="61"/>
      <c r="P31" s="61"/>
      <c r="Q31" s="52"/>
      <c r="R31" s="52"/>
      <c r="S31" s="52"/>
      <c r="T31" s="52">
        <v>600</v>
      </c>
      <c r="U31" s="61"/>
      <c r="V31" s="52">
        <f t="shared" si="1"/>
        <v>600</v>
      </c>
      <c r="W31" s="52">
        <v>600</v>
      </c>
      <c r="X31" s="52">
        <v>1</v>
      </c>
      <c r="Y31" s="62"/>
      <c r="Z31" s="54"/>
      <c r="AA31" s="69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63"/>
      <c r="BL31" s="63"/>
    </row>
    <row r="32" spans="1:64" s="54" customFormat="1" x14ac:dyDescent="0.25">
      <c r="A32" s="54" t="s">
        <v>96</v>
      </c>
      <c r="C32" s="54" t="s">
        <v>109</v>
      </c>
      <c r="D32" s="54" t="s">
        <v>110</v>
      </c>
      <c r="E32" s="54" t="s">
        <v>111</v>
      </c>
      <c r="F32" s="52"/>
      <c r="G32" s="52"/>
      <c r="H32" s="52"/>
      <c r="I32" s="52"/>
      <c r="J32" s="52"/>
      <c r="K32" s="52"/>
      <c r="L32" s="52"/>
      <c r="M32" s="52"/>
      <c r="N32" s="61"/>
      <c r="O32" s="61"/>
      <c r="P32" s="61"/>
      <c r="Q32" s="52"/>
      <c r="R32" s="52"/>
      <c r="S32" s="52"/>
      <c r="T32" s="52">
        <v>600</v>
      </c>
      <c r="U32" s="61"/>
      <c r="V32" s="52">
        <f t="shared" si="1"/>
        <v>600</v>
      </c>
      <c r="W32" s="52">
        <v>600</v>
      </c>
      <c r="X32" s="52">
        <v>1</v>
      </c>
      <c r="Y32" s="62"/>
      <c r="Z32" s="64"/>
      <c r="AA32" s="64"/>
      <c r="AB32" s="64"/>
      <c r="AC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</row>
    <row r="33" spans="1:64" s="54" customFormat="1" x14ac:dyDescent="0.25">
      <c r="A33" s="54" t="s">
        <v>96</v>
      </c>
      <c r="C33" s="54" t="s">
        <v>112</v>
      </c>
      <c r="D33" s="54" t="s">
        <v>113</v>
      </c>
      <c r="E33" s="54" t="s">
        <v>114</v>
      </c>
      <c r="F33" s="52"/>
      <c r="G33" s="52"/>
      <c r="H33" s="52"/>
      <c r="I33" s="52"/>
      <c r="J33" s="52"/>
      <c r="K33" s="52"/>
      <c r="L33" s="52"/>
      <c r="M33" s="52"/>
      <c r="N33" s="61"/>
      <c r="O33" s="61"/>
      <c r="P33" s="61"/>
      <c r="Q33" s="52"/>
      <c r="R33" s="52"/>
      <c r="S33" s="52"/>
      <c r="T33" s="52">
        <v>600</v>
      </c>
      <c r="U33" s="61"/>
      <c r="V33" s="52">
        <f t="shared" si="1"/>
        <v>600</v>
      </c>
      <c r="W33" s="52">
        <v>600</v>
      </c>
      <c r="X33" s="52">
        <v>1</v>
      </c>
      <c r="Y33" s="62"/>
      <c r="AD33" s="65"/>
      <c r="BK33" s="71"/>
      <c r="BL33" s="71"/>
    </row>
    <row r="34" spans="1:64" s="54" customFormat="1" x14ac:dyDescent="0.25">
      <c r="A34" s="54" t="s">
        <v>96</v>
      </c>
      <c r="C34" s="54" t="s">
        <v>115</v>
      </c>
      <c r="D34" s="54" t="s">
        <v>116</v>
      </c>
      <c r="E34" s="54" t="s">
        <v>117</v>
      </c>
      <c r="F34" s="52"/>
      <c r="G34" s="52"/>
      <c r="H34" s="52"/>
      <c r="I34" s="52"/>
      <c r="J34" s="52"/>
      <c r="K34" s="52"/>
      <c r="L34" s="52"/>
      <c r="M34" s="52"/>
      <c r="N34" s="61"/>
      <c r="O34" s="61"/>
      <c r="P34" s="61"/>
      <c r="Q34" s="52"/>
      <c r="R34" s="52"/>
      <c r="S34" s="52"/>
      <c r="T34" s="52">
        <v>600</v>
      </c>
      <c r="U34" s="61"/>
      <c r="V34" s="52">
        <f t="shared" si="1"/>
        <v>600</v>
      </c>
      <c r="W34" s="52">
        <v>600</v>
      </c>
      <c r="X34" s="52">
        <v>1</v>
      </c>
      <c r="Y34" s="62"/>
    </row>
    <row r="35" spans="1:64" s="54" customFormat="1" x14ac:dyDescent="0.25">
      <c r="A35" s="54" t="s">
        <v>96</v>
      </c>
      <c r="C35" s="54" t="s">
        <v>118</v>
      </c>
      <c r="D35" s="54" t="s">
        <v>119</v>
      </c>
      <c r="E35" s="54" t="s">
        <v>120</v>
      </c>
      <c r="F35" s="52"/>
      <c r="G35" s="52"/>
      <c r="H35" s="52"/>
      <c r="I35" s="52"/>
      <c r="J35" s="52"/>
      <c r="K35" s="52"/>
      <c r="L35" s="52"/>
      <c r="M35" s="52"/>
      <c r="N35" s="61"/>
      <c r="O35" s="61"/>
      <c r="P35" s="61"/>
      <c r="Q35" s="52"/>
      <c r="R35" s="52"/>
      <c r="S35" s="52"/>
      <c r="T35" s="52">
        <v>600</v>
      </c>
      <c r="U35" s="61"/>
      <c r="V35" s="52">
        <f t="shared" si="1"/>
        <v>600</v>
      </c>
      <c r="W35" s="52">
        <v>600</v>
      </c>
      <c r="X35" s="52">
        <v>1</v>
      </c>
      <c r="Y35" s="62"/>
    </row>
    <row r="36" spans="1:64" s="71" customFormat="1" ht="25.5" x14ac:dyDescent="0.25">
      <c r="A36" s="50" t="s">
        <v>48</v>
      </c>
      <c r="B36" s="51">
        <v>4</v>
      </c>
      <c r="C36" s="57" t="s">
        <v>121</v>
      </c>
      <c r="D36" s="57" t="s">
        <v>122</v>
      </c>
      <c r="E36" s="72" t="s">
        <v>123</v>
      </c>
      <c r="F36" s="57"/>
      <c r="G36" s="52"/>
      <c r="H36" s="52"/>
      <c r="I36" s="52"/>
      <c r="J36" s="52"/>
      <c r="K36" s="52"/>
      <c r="L36" s="57">
        <v>599.5</v>
      </c>
      <c r="M36" s="52"/>
      <c r="N36" s="52"/>
      <c r="O36" s="52"/>
      <c r="P36" s="52"/>
      <c r="Q36" s="50" t="s">
        <v>52</v>
      </c>
      <c r="R36" s="52"/>
      <c r="S36" s="52"/>
      <c r="T36" s="52"/>
      <c r="U36" s="57" t="s">
        <v>52</v>
      </c>
      <c r="V36" s="52" t="e">
        <f t="shared" si="1"/>
        <v>#VALUE!</v>
      </c>
      <c r="W36" s="55">
        <v>600</v>
      </c>
      <c r="X36" s="52">
        <v>1</v>
      </c>
      <c r="Y36" s="53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64" s="65" customFormat="1" x14ac:dyDescent="0.25">
      <c r="A37" s="50" t="s">
        <v>48</v>
      </c>
      <c r="B37" s="51">
        <v>23</v>
      </c>
      <c r="C37" s="57" t="s">
        <v>124</v>
      </c>
      <c r="D37" s="57" t="s">
        <v>125</v>
      </c>
      <c r="E37" s="57" t="s">
        <v>126</v>
      </c>
      <c r="F37" s="57"/>
      <c r="G37" s="52"/>
      <c r="H37" s="52"/>
      <c r="I37" s="52"/>
      <c r="J37" s="52"/>
      <c r="K37" s="52"/>
      <c r="L37" s="57">
        <v>599.5</v>
      </c>
      <c r="M37" s="52"/>
      <c r="N37" s="52"/>
      <c r="O37" s="52"/>
      <c r="P37" s="52"/>
      <c r="Q37" s="50" t="s">
        <v>52</v>
      </c>
      <c r="R37" s="52"/>
      <c r="S37" s="52"/>
      <c r="T37" s="52"/>
      <c r="U37" s="57"/>
      <c r="V37" s="52" t="e">
        <f t="shared" si="1"/>
        <v>#VALUE!</v>
      </c>
      <c r="W37" s="55">
        <v>600</v>
      </c>
      <c r="X37" s="52">
        <v>1</v>
      </c>
      <c r="Y37" s="53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64" s="54" customFormat="1" x14ac:dyDescent="0.25">
      <c r="A38" s="50" t="s">
        <v>48</v>
      </c>
      <c r="B38" s="51">
        <v>6</v>
      </c>
      <c r="C38" s="73" t="s">
        <v>127</v>
      </c>
      <c r="D38" s="73" t="s">
        <v>122</v>
      </c>
      <c r="E38" s="73" t="s">
        <v>128</v>
      </c>
      <c r="F38" s="73">
        <v>643</v>
      </c>
      <c r="G38" s="52"/>
      <c r="H38" s="52"/>
      <c r="I38" s="52"/>
      <c r="J38" s="52"/>
      <c r="K38" s="52"/>
      <c r="L38" s="50" t="s">
        <v>52</v>
      </c>
      <c r="M38" s="52"/>
      <c r="N38" s="52"/>
      <c r="O38" s="52"/>
      <c r="P38" s="52"/>
      <c r="Q38" s="50" t="s">
        <v>52</v>
      </c>
      <c r="R38" s="52"/>
      <c r="S38" s="52"/>
      <c r="T38" s="52"/>
      <c r="U38" s="73" t="s">
        <v>52</v>
      </c>
      <c r="V38" s="52" t="e">
        <f t="shared" si="1"/>
        <v>#VALUE!</v>
      </c>
      <c r="W38" s="55">
        <v>643</v>
      </c>
      <c r="X38" s="52">
        <v>1</v>
      </c>
      <c r="Y38" s="53"/>
    </row>
    <row r="39" spans="1:64" s="54" customFormat="1" x14ac:dyDescent="0.25">
      <c r="A39" s="50" t="s">
        <v>48</v>
      </c>
      <c r="B39" s="51">
        <v>19</v>
      </c>
      <c r="C39" s="73" t="s">
        <v>129</v>
      </c>
      <c r="D39" s="73" t="s">
        <v>130</v>
      </c>
      <c r="E39" s="73" t="s">
        <v>131</v>
      </c>
      <c r="F39" s="73">
        <v>643</v>
      </c>
      <c r="G39" s="52"/>
      <c r="H39" s="52"/>
      <c r="I39" s="52"/>
      <c r="J39" s="52"/>
      <c r="K39" s="52"/>
      <c r="L39" s="50"/>
      <c r="M39" s="52"/>
      <c r="N39" s="52"/>
      <c r="O39" s="52"/>
      <c r="P39" s="52"/>
      <c r="Q39" s="50" t="s">
        <v>52</v>
      </c>
      <c r="R39" s="52"/>
      <c r="S39" s="52"/>
      <c r="T39" s="52"/>
      <c r="U39" s="73" t="s">
        <v>52</v>
      </c>
      <c r="V39" s="52" t="e">
        <f t="shared" si="1"/>
        <v>#VALUE!</v>
      </c>
      <c r="W39" s="55">
        <v>643</v>
      </c>
      <c r="X39" s="52">
        <v>1</v>
      </c>
      <c r="Y39" s="53"/>
    </row>
    <row r="40" spans="1:64" s="54" customFormat="1" x14ac:dyDescent="0.25">
      <c r="A40" s="54" t="s">
        <v>96</v>
      </c>
      <c r="C40" s="54" t="s">
        <v>132</v>
      </c>
      <c r="D40" s="54" t="s">
        <v>133</v>
      </c>
      <c r="E40" s="54" t="s">
        <v>134</v>
      </c>
      <c r="F40" s="52"/>
      <c r="G40" s="52"/>
      <c r="H40" s="52"/>
      <c r="I40" s="52"/>
      <c r="J40" s="52"/>
      <c r="K40" s="52">
        <v>733</v>
      </c>
      <c r="L40" s="52"/>
      <c r="M40" s="52"/>
      <c r="N40" s="61"/>
      <c r="O40" s="61"/>
      <c r="P40" s="61"/>
      <c r="Q40" s="52"/>
      <c r="R40" s="52"/>
      <c r="S40" s="52"/>
      <c r="T40" s="52"/>
      <c r="U40" s="61"/>
      <c r="V40" s="52">
        <f t="shared" si="1"/>
        <v>733</v>
      </c>
      <c r="W40" s="52">
        <v>733</v>
      </c>
      <c r="X40" s="52">
        <v>1</v>
      </c>
      <c r="Y40" s="62"/>
      <c r="BK40" s="56"/>
      <c r="BL40" s="56"/>
    </row>
    <row r="41" spans="1:64" s="54" customFormat="1" x14ac:dyDescent="0.25">
      <c r="A41" s="50" t="s">
        <v>48</v>
      </c>
      <c r="B41" s="51">
        <v>1</v>
      </c>
      <c r="C41" s="50" t="s">
        <v>135</v>
      </c>
      <c r="D41" s="50" t="s">
        <v>136</v>
      </c>
      <c r="E41" s="50" t="s">
        <v>137</v>
      </c>
      <c r="F41" s="50"/>
      <c r="G41" s="52"/>
      <c r="H41" s="52"/>
      <c r="I41" s="52"/>
      <c r="J41" s="52"/>
      <c r="K41" s="52"/>
      <c r="L41" s="50"/>
      <c r="M41" s="52"/>
      <c r="N41" s="52"/>
      <c r="O41" s="52"/>
      <c r="P41" s="52"/>
      <c r="Q41" s="50" t="s">
        <v>52</v>
      </c>
      <c r="R41" s="52"/>
      <c r="S41" s="52"/>
      <c r="T41" s="52"/>
      <c r="U41" s="74">
        <v>846</v>
      </c>
      <c r="V41" s="52" t="e">
        <f t="shared" si="1"/>
        <v>#VALUE!</v>
      </c>
      <c r="W41" s="50">
        <v>846</v>
      </c>
      <c r="X41" s="52">
        <v>1</v>
      </c>
      <c r="Y41" s="53"/>
    </row>
    <row r="42" spans="1:64" s="64" customFormat="1" x14ac:dyDescent="0.25">
      <c r="A42" s="50" t="s">
        <v>48</v>
      </c>
      <c r="B42" s="51">
        <v>3</v>
      </c>
      <c r="C42" s="50" t="s">
        <v>138</v>
      </c>
      <c r="D42" s="50" t="s">
        <v>139</v>
      </c>
      <c r="E42" s="50" t="s">
        <v>140</v>
      </c>
      <c r="F42" s="50"/>
      <c r="G42" s="52"/>
      <c r="H42" s="52"/>
      <c r="I42" s="52"/>
      <c r="J42" s="52"/>
      <c r="K42" s="52"/>
      <c r="L42" s="50"/>
      <c r="M42" s="52"/>
      <c r="N42" s="52"/>
      <c r="O42" s="52"/>
      <c r="P42" s="52"/>
      <c r="Q42" s="50" t="s">
        <v>52</v>
      </c>
      <c r="R42" s="52"/>
      <c r="S42" s="52"/>
      <c r="T42" s="52"/>
      <c r="U42" s="74">
        <v>846</v>
      </c>
      <c r="V42" s="52" t="e">
        <f t="shared" si="1"/>
        <v>#VALUE!</v>
      </c>
      <c r="W42" s="50">
        <v>846</v>
      </c>
      <c r="X42" s="52">
        <v>1</v>
      </c>
      <c r="Y42" s="53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64" s="54" customFormat="1" x14ac:dyDescent="0.25">
      <c r="A43" s="50" t="s">
        <v>48</v>
      </c>
      <c r="B43" s="51">
        <v>5</v>
      </c>
      <c r="C43" s="50" t="s">
        <v>141</v>
      </c>
      <c r="D43" s="50" t="s">
        <v>142</v>
      </c>
      <c r="E43" s="50" t="s">
        <v>143</v>
      </c>
      <c r="F43" s="50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0" t="s">
        <v>52</v>
      </c>
      <c r="R43" s="52"/>
      <c r="S43" s="52"/>
      <c r="T43" s="52"/>
      <c r="U43" s="74">
        <v>846</v>
      </c>
      <c r="V43" s="52" t="e">
        <f t="shared" si="1"/>
        <v>#VALUE!</v>
      </c>
      <c r="W43" s="50">
        <v>846</v>
      </c>
      <c r="X43" s="52">
        <v>1</v>
      </c>
      <c r="Y43" s="53"/>
    </row>
    <row r="44" spans="1:64" s="54" customFormat="1" x14ac:dyDescent="0.25">
      <c r="A44" s="50" t="s">
        <v>48</v>
      </c>
      <c r="B44" s="51">
        <v>7</v>
      </c>
      <c r="C44" s="50" t="s">
        <v>144</v>
      </c>
      <c r="D44" s="50" t="s">
        <v>145</v>
      </c>
      <c r="E44" s="50" t="s">
        <v>146</v>
      </c>
      <c r="F44" s="50"/>
      <c r="G44" s="52"/>
      <c r="H44" s="52"/>
      <c r="I44" s="52"/>
      <c r="J44" s="52"/>
      <c r="K44" s="52"/>
      <c r="L44" s="50"/>
      <c r="M44" s="52"/>
      <c r="N44" s="52"/>
      <c r="O44" s="52"/>
      <c r="P44" s="52"/>
      <c r="Q44" s="50" t="s">
        <v>52</v>
      </c>
      <c r="R44" s="52"/>
      <c r="S44" s="52"/>
      <c r="T44" s="52"/>
      <c r="U44" s="74">
        <v>846</v>
      </c>
      <c r="V44" s="52" t="e">
        <f t="shared" si="1"/>
        <v>#VALUE!</v>
      </c>
      <c r="W44" s="50">
        <v>846</v>
      </c>
      <c r="X44" s="52">
        <v>1</v>
      </c>
      <c r="Y44" s="53"/>
    </row>
    <row r="45" spans="1:64" s="64" customFormat="1" x14ac:dyDescent="0.25">
      <c r="A45" s="50" t="s">
        <v>48</v>
      </c>
      <c r="B45" s="51">
        <v>9</v>
      </c>
      <c r="C45" s="50" t="s">
        <v>147</v>
      </c>
      <c r="D45" s="50" t="s">
        <v>148</v>
      </c>
      <c r="E45" s="50" t="s">
        <v>149</v>
      </c>
      <c r="F45" s="50"/>
      <c r="G45" s="52"/>
      <c r="H45" s="52"/>
      <c r="I45" s="52"/>
      <c r="J45" s="52"/>
      <c r="K45" s="52"/>
      <c r="L45" s="50"/>
      <c r="M45" s="52"/>
      <c r="N45" s="52"/>
      <c r="O45" s="52"/>
      <c r="P45" s="52"/>
      <c r="Q45" s="50" t="s">
        <v>52</v>
      </c>
      <c r="R45" s="52"/>
      <c r="S45" s="52"/>
      <c r="T45" s="52"/>
      <c r="U45" s="74">
        <v>846</v>
      </c>
      <c r="V45" s="52" t="e">
        <f t="shared" si="1"/>
        <v>#VALUE!</v>
      </c>
      <c r="W45" s="50">
        <v>846</v>
      </c>
      <c r="X45" s="52">
        <v>1</v>
      </c>
      <c r="Y45" s="53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64" s="70" customFormat="1" x14ac:dyDescent="0.25">
      <c r="A46" s="50" t="s">
        <v>48</v>
      </c>
      <c r="B46" s="51">
        <v>14</v>
      </c>
      <c r="C46" s="55">
        <v>340188</v>
      </c>
      <c r="D46" s="55" t="s">
        <v>150</v>
      </c>
      <c r="E46" s="55" t="s">
        <v>151</v>
      </c>
      <c r="F46" s="55"/>
      <c r="G46" s="52"/>
      <c r="H46" s="52"/>
      <c r="I46" s="52"/>
      <c r="J46" s="52"/>
      <c r="K46" s="52"/>
      <c r="L46" s="55"/>
      <c r="M46" s="52"/>
      <c r="N46" s="52"/>
      <c r="O46" s="52"/>
      <c r="P46" s="52"/>
      <c r="Q46" s="50" t="s">
        <v>52</v>
      </c>
      <c r="R46" s="52"/>
      <c r="S46" s="52"/>
      <c r="T46" s="52"/>
      <c r="U46" s="74">
        <v>846</v>
      </c>
      <c r="V46" s="52" t="e">
        <f t="shared" si="1"/>
        <v>#VALUE!</v>
      </c>
      <c r="W46" s="55">
        <v>846</v>
      </c>
      <c r="X46" s="52">
        <v>1</v>
      </c>
      <c r="Y46" s="53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64" s="54" customFormat="1" x14ac:dyDescent="0.25">
      <c r="A47" s="50" t="s">
        <v>48</v>
      </c>
      <c r="B47" s="51">
        <v>18</v>
      </c>
      <c r="C47" s="50" t="s">
        <v>152</v>
      </c>
      <c r="D47" s="50" t="s">
        <v>153</v>
      </c>
      <c r="E47" s="50" t="s">
        <v>154</v>
      </c>
      <c r="F47" s="50"/>
      <c r="G47" s="52"/>
      <c r="H47" s="52"/>
      <c r="I47" s="52"/>
      <c r="J47" s="52"/>
      <c r="K47" s="52"/>
      <c r="L47" s="50"/>
      <c r="M47" s="52"/>
      <c r="N47" s="52"/>
      <c r="O47" s="52"/>
      <c r="P47" s="52"/>
      <c r="Q47" s="50" t="s">
        <v>52</v>
      </c>
      <c r="R47" s="52"/>
      <c r="S47" s="52"/>
      <c r="T47" s="52"/>
      <c r="U47" s="74">
        <v>846</v>
      </c>
      <c r="V47" s="52" t="e">
        <f t="shared" si="1"/>
        <v>#VALUE!</v>
      </c>
      <c r="W47" s="50">
        <v>846</v>
      </c>
      <c r="X47" s="52">
        <v>1</v>
      </c>
      <c r="Y47" s="53"/>
    </row>
    <row r="48" spans="1:64" s="56" customFormat="1" x14ac:dyDescent="0.25">
      <c r="A48" s="50" t="s">
        <v>48</v>
      </c>
      <c r="B48" s="51">
        <v>20</v>
      </c>
      <c r="C48" s="50" t="s">
        <v>59</v>
      </c>
      <c r="D48" s="50" t="s">
        <v>125</v>
      </c>
      <c r="E48" s="50" t="s">
        <v>155</v>
      </c>
      <c r="F48" s="50"/>
      <c r="G48" s="52"/>
      <c r="H48" s="52"/>
      <c r="I48" s="52"/>
      <c r="J48" s="52"/>
      <c r="K48" s="52"/>
      <c r="L48" s="50"/>
      <c r="M48" s="52"/>
      <c r="N48" s="52"/>
      <c r="O48" s="52"/>
      <c r="P48" s="52"/>
      <c r="Q48" s="50" t="s">
        <v>52</v>
      </c>
      <c r="R48" s="52"/>
      <c r="S48" s="52"/>
      <c r="T48" s="52"/>
      <c r="U48" s="74">
        <v>846</v>
      </c>
      <c r="V48" s="52" t="e">
        <f t="shared" si="1"/>
        <v>#VALUE!</v>
      </c>
      <c r="W48" s="50">
        <v>846</v>
      </c>
      <c r="X48" s="52">
        <v>1</v>
      </c>
      <c r="Y48" s="53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64" s="54" customFormat="1" x14ac:dyDescent="0.25">
      <c r="A49" s="50" t="s">
        <v>48</v>
      </c>
      <c r="B49" s="51">
        <v>22</v>
      </c>
      <c r="C49" s="50" t="s">
        <v>156</v>
      </c>
      <c r="D49" s="50" t="s">
        <v>157</v>
      </c>
      <c r="E49" s="50" t="s">
        <v>117</v>
      </c>
      <c r="F49" s="50"/>
      <c r="G49" s="52"/>
      <c r="H49" s="52"/>
      <c r="I49" s="52"/>
      <c r="J49" s="52"/>
      <c r="K49" s="52"/>
      <c r="L49" s="50"/>
      <c r="M49" s="52"/>
      <c r="N49" s="52"/>
      <c r="O49" s="52"/>
      <c r="P49" s="52"/>
      <c r="Q49" s="50" t="s">
        <v>52</v>
      </c>
      <c r="R49" s="52"/>
      <c r="S49" s="52"/>
      <c r="T49" s="52"/>
      <c r="U49" s="74">
        <v>846</v>
      </c>
      <c r="V49" s="52" t="e">
        <f t="shared" si="1"/>
        <v>#VALUE!</v>
      </c>
      <c r="W49" s="50">
        <v>846</v>
      </c>
      <c r="X49" s="52">
        <v>1</v>
      </c>
      <c r="Y49" s="53"/>
    </row>
    <row r="50" spans="1:64" s="54" customFormat="1" x14ac:dyDescent="0.25">
      <c r="A50" s="65" t="s">
        <v>96</v>
      </c>
      <c r="B50" s="65"/>
      <c r="C50" s="66" t="s">
        <v>158</v>
      </c>
      <c r="D50" s="56" t="s">
        <v>159</v>
      </c>
      <c r="E50" s="56" t="s">
        <v>160</v>
      </c>
      <c r="F50" s="75"/>
      <c r="G50" s="75"/>
      <c r="H50" s="75"/>
      <c r="I50" s="75"/>
      <c r="J50" s="75"/>
      <c r="K50" s="75"/>
      <c r="L50" s="75"/>
      <c r="M50" s="75">
        <v>1000</v>
      </c>
      <c r="N50" s="61"/>
      <c r="O50" s="61"/>
      <c r="P50" s="61"/>
      <c r="Q50" s="75"/>
      <c r="R50" s="75"/>
      <c r="S50" s="75"/>
      <c r="T50" s="75"/>
      <c r="U50" s="61"/>
      <c r="V50" s="52">
        <f t="shared" si="1"/>
        <v>1000</v>
      </c>
      <c r="W50" s="52">
        <v>1000</v>
      </c>
      <c r="X50" s="52">
        <v>1</v>
      </c>
      <c r="Y50" s="62"/>
      <c r="AD50" s="56"/>
    </row>
    <row r="51" spans="1:64" s="54" customFormat="1" x14ac:dyDescent="0.25">
      <c r="A51" s="54" t="s">
        <v>96</v>
      </c>
      <c r="C51" s="54" t="s">
        <v>161</v>
      </c>
      <c r="D51" s="54" t="s">
        <v>162</v>
      </c>
      <c r="E51" s="54" t="s">
        <v>163</v>
      </c>
      <c r="F51" s="52"/>
      <c r="G51" s="52"/>
      <c r="H51" s="52"/>
      <c r="I51" s="52"/>
      <c r="J51" s="52"/>
      <c r="K51" s="52"/>
      <c r="L51" s="52"/>
      <c r="M51" s="52"/>
      <c r="N51" s="61"/>
      <c r="O51" s="61"/>
      <c r="P51" s="61"/>
      <c r="Q51" s="52">
        <v>1020</v>
      </c>
      <c r="R51" s="52"/>
      <c r="S51" s="52"/>
      <c r="T51" s="52"/>
      <c r="U51" s="61"/>
      <c r="V51" s="52">
        <f t="shared" si="1"/>
        <v>1020</v>
      </c>
      <c r="W51" s="52">
        <v>1020</v>
      </c>
      <c r="X51" s="52">
        <v>1</v>
      </c>
      <c r="Y51" s="62"/>
    </row>
    <row r="52" spans="1:64" s="54" customFormat="1" x14ac:dyDescent="0.25">
      <c r="A52" s="54" t="s">
        <v>96</v>
      </c>
      <c r="C52" s="54" t="s">
        <v>164</v>
      </c>
      <c r="D52" s="54" t="s">
        <v>130</v>
      </c>
      <c r="E52" s="54" t="s">
        <v>165</v>
      </c>
      <c r="F52" s="52"/>
      <c r="G52" s="52"/>
      <c r="H52" s="52"/>
      <c r="I52" s="52"/>
      <c r="J52" s="52"/>
      <c r="K52" s="52"/>
      <c r="L52" s="52"/>
      <c r="M52" s="52"/>
      <c r="N52" s="61"/>
      <c r="O52" s="61"/>
      <c r="P52" s="61"/>
      <c r="Q52" s="52">
        <v>1020</v>
      </c>
      <c r="R52" s="52"/>
      <c r="S52" s="52"/>
      <c r="T52" s="52"/>
      <c r="U52" s="61"/>
      <c r="V52" s="52">
        <f t="shared" si="1"/>
        <v>1020</v>
      </c>
      <c r="W52" s="52">
        <v>1020</v>
      </c>
      <c r="X52" s="52">
        <v>1</v>
      </c>
      <c r="Y52" s="62"/>
    </row>
    <row r="53" spans="1:64" x14ac:dyDescent="0.25">
      <c r="A53" s="76" t="s">
        <v>96</v>
      </c>
      <c r="B53" s="65"/>
      <c r="C53" s="66" t="s">
        <v>166</v>
      </c>
      <c r="D53" s="56" t="s">
        <v>167</v>
      </c>
      <c r="E53" s="65" t="s">
        <v>168</v>
      </c>
      <c r="F53" s="75"/>
      <c r="G53" s="77"/>
      <c r="H53" s="77"/>
      <c r="I53" s="77"/>
      <c r="J53" s="77"/>
      <c r="K53" s="77"/>
      <c r="L53" s="75"/>
      <c r="M53" s="77"/>
      <c r="N53" s="78"/>
      <c r="O53" s="78"/>
      <c r="P53" s="78"/>
      <c r="Q53" s="75"/>
      <c r="R53" s="77"/>
      <c r="S53" s="77"/>
      <c r="T53" s="77">
        <v>1200</v>
      </c>
      <c r="U53" s="61"/>
      <c r="V53" s="52">
        <f t="shared" si="1"/>
        <v>1200</v>
      </c>
      <c r="W53" s="79">
        <v>1200</v>
      </c>
      <c r="X53" s="79">
        <v>1</v>
      </c>
      <c r="Y53" s="80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64" x14ac:dyDescent="0.25">
      <c r="A54" s="81" t="s">
        <v>96</v>
      </c>
      <c r="B54" s="54"/>
      <c r="C54" s="54" t="s">
        <v>169</v>
      </c>
      <c r="D54" s="54" t="s">
        <v>170</v>
      </c>
      <c r="E54" s="54" t="s">
        <v>171</v>
      </c>
      <c r="F54" s="52">
        <v>600</v>
      </c>
      <c r="G54" s="79"/>
      <c r="H54" s="79"/>
      <c r="I54" s="79"/>
      <c r="J54" s="79"/>
      <c r="K54" s="79"/>
      <c r="L54" s="52"/>
      <c r="M54" s="79"/>
      <c r="N54" s="78"/>
      <c r="O54" s="78"/>
      <c r="P54" s="78"/>
      <c r="Q54" s="52">
        <v>600</v>
      </c>
      <c r="R54" s="79"/>
      <c r="S54" s="79"/>
      <c r="T54" s="79"/>
      <c r="U54" s="61"/>
      <c r="V54" s="52">
        <f t="shared" si="1"/>
        <v>1200</v>
      </c>
      <c r="W54" s="79">
        <v>1200</v>
      </c>
      <c r="X54" s="79">
        <v>2</v>
      </c>
      <c r="Y54" s="80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5" spans="1:64" s="81" customFormat="1" x14ac:dyDescent="0.25">
      <c r="A55" s="81" t="s">
        <v>96</v>
      </c>
      <c r="B55" s="54"/>
      <c r="C55" s="54" t="s">
        <v>172</v>
      </c>
      <c r="D55" s="69" t="s">
        <v>173</v>
      </c>
      <c r="E55" s="54" t="s">
        <v>174</v>
      </c>
      <c r="F55" s="52"/>
      <c r="G55" s="79"/>
      <c r="H55" s="79"/>
      <c r="I55" s="79"/>
      <c r="J55" s="79"/>
      <c r="K55" s="79"/>
      <c r="L55" s="52"/>
      <c r="M55" s="79"/>
      <c r="N55" s="78"/>
      <c r="O55" s="78"/>
      <c r="P55" s="78"/>
      <c r="Q55" s="52"/>
      <c r="R55" s="79"/>
      <c r="S55" s="79"/>
      <c r="T55" s="79">
        <v>1200</v>
      </c>
      <c r="U55" s="61"/>
      <c r="V55" s="52">
        <f t="shared" si="1"/>
        <v>1200</v>
      </c>
      <c r="W55" s="79">
        <v>1200</v>
      </c>
      <c r="X55" s="79">
        <v>1</v>
      </c>
      <c r="Y55" s="80"/>
    </row>
    <row r="56" spans="1:64" s="81" customFormat="1" x14ac:dyDescent="0.25">
      <c r="A56" s="81" t="s">
        <v>96</v>
      </c>
      <c r="B56" s="54"/>
      <c r="C56" s="54" t="s">
        <v>175</v>
      </c>
      <c r="D56" s="54" t="s">
        <v>176</v>
      </c>
      <c r="E56" s="54" t="s">
        <v>177</v>
      </c>
      <c r="F56" s="52"/>
      <c r="G56" s="79"/>
      <c r="H56" s="79"/>
      <c r="I56" s="79"/>
      <c r="J56" s="79"/>
      <c r="K56" s="79"/>
      <c r="L56" s="52"/>
      <c r="M56" s="79"/>
      <c r="N56" s="78"/>
      <c r="O56" s="78"/>
      <c r="P56" s="78"/>
      <c r="Q56" s="52">
        <v>1410</v>
      </c>
      <c r="R56" s="79"/>
      <c r="S56" s="79"/>
      <c r="T56" s="79"/>
      <c r="U56" s="61"/>
      <c r="V56" s="52">
        <f t="shared" si="1"/>
        <v>1410</v>
      </c>
      <c r="W56" s="79">
        <v>1410</v>
      </c>
      <c r="X56" s="79">
        <v>1</v>
      </c>
      <c r="Y56" s="80"/>
    </row>
    <row r="57" spans="1:64" s="81" customFormat="1" x14ac:dyDescent="0.25">
      <c r="A57" s="82" t="s">
        <v>48</v>
      </c>
      <c r="B57" s="51">
        <v>12</v>
      </c>
      <c r="C57" s="83" t="s">
        <v>178</v>
      </c>
      <c r="D57" s="83" t="s">
        <v>179</v>
      </c>
      <c r="E57" s="83" t="s">
        <v>180</v>
      </c>
      <c r="F57" s="83"/>
      <c r="G57" s="79"/>
      <c r="H57" s="79"/>
      <c r="I57" s="79"/>
      <c r="J57" s="79"/>
      <c r="K57" s="79"/>
      <c r="L57" s="83"/>
      <c r="M57" s="79"/>
      <c r="N57" s="79"/>
      <c r="O57" s="79"/>
      <c r="P57" s="84">
        <v>1436</v>
      </c>
      <c r="Q57" s="50" t="s">
        <v>52</v>
      </c>
      <c r="R57" s="79"/>
      <c r="S57" s="79"/>
      <c r="T57" s="79"/>
      <c r="U57" s="83" t="s">
        <v>52</v>
      </c>
      <c r="V57" s="52" t="e">
        <f t="shared" ref="V57:V88" si="2">F57+G57+H57+I57+J57+K57+L57+M57+N57+O57+P57+Q57+R57+S57+T57+U57</f>
        <v>#VALUE!</v>
      </c>
      <c r="W57" s="85">
        <v>1436</v>
      </c>
      <c r="X57" s="79">
        <v>1</v>
      </c>
      <c r="Y57" s="86"/>
    </row>
    <row r="58" spans="1:64" s="81" customFormat="1" x14ac:dyDescent="0.25">
      <c r="A58" s="81" t="s">
        <v>96</v>
      </c>
      <c r="B58" s="54"/>
      <c r="C58" s="54" t="s">
        <v>181</v>
      </c>
      <c r="D58" s="54" t="s">
        <v>182</v>
      </c>
      <c r="E58" s="54" t="s">
        <v>183</v>
      </c>
      <c r="F58" s="52"/>
      <c r="G58" s="79"/>
      <c r="H58" s="79"/>
      <c r="I58" s="79"/>
      <c r="J58" s="79"/>
      <c r="K58" s="79"/>
      <c r="L58" s="52"/>
      <c r="M58" s="79">
        <v>1500</v>
      </c>
      <c r="N58" s="78"/>
      <c r="O58" s="78"/>
      <c r="P58" s="78"/>
      <c r="Q58" s="52"/>
      <c r="R58" s="79"/>
      <c r="S58" s="79"/>
      <c r="T58" s="79"/>
      <c r="U58" s="61"/>
      <c r="V58" s="52">
        <f t="shared" si="2"/>
        <v>1500</v>
      </c>
      <c r="W58" s="79">
        <v>1500</v>
      </c>
      <c r="X58" s="79">
        <v>1</v>
      </c>
      <c r="Y58" s="80"/>
    </row>
    <row r="59" spans="1:64" s="81" customFormat="1" x14ac:dyDescent="0.25">
      <c r="A59" s="81" t="s">
        <v>96</v>
      </c>
      <c r="B59" s="54"/>
      <c r="C59" s="54" t="s">
        <v>184</v>
      </c>
      <c r="D59" s="54" t="s">
        <v>185</v>
      </c>
      <c r="E59" s="54" t="s">
        <v>186</v>
      </c>
      <c r="F59" s="52"/>
      <c r="G59" s="79"/>
      <c r="H59" s="79"/>
      <c r="I59" s="79"/>
      <c r="J59" s="79"/>
      <c r="K59" s="79"/>
      <c r="L59" s="52"/>
      <c r="M59" s="79">
        <v>1500</v>
      </c>
      <c r="N59" s="78"/>
      <c r="O59" s="78"/>
      <c r="P59" s="78"/>
      <c r="Q59" s="52"/>
      <c r="R59" s="79"/>
      <c r="S59" s="79"/>
      <c r="T59" s="79"/>
      <c r="U59" s="61"/>
      <c r="V59" s="52">
        <f t="shared" si="2"/>
        <v>1500</v>
      </c>
      <c r="W59" s="79">
        <v>1500</v>
      </c>
      <c r="X59" s="79">
        <v>1</v>
      </c>
      <c r="Y59" s="80"/>
    </row>
    <row r="60" spans="1:64" s="81" customFormat="1" x14ac:dyDescent="0.25">
      <c r="A60" s="81" t="s">
        <v>96</v>
      </c>
      <c r="B60" s="54"/>
      <c r="C60" s="54" t="s">
        <v>187</v>
      </c>
      <c r="D60" s="54" t="s">
        <v>188</v>
      </c>
      <c r="E60" s="54" t="s">
        <v>189</v>
      </c>
      <c r="F60" s="52"/>
      <c r="G60" s="79"/>
      <c r="H60" s="79"/>
      <c r="I60" s="79"/>
      <c r="J60" s="79"/>
      <c r="K60" s="79"/>
      <c r="L60" s="52"/>
      <c r="M60" s="79">
        <v>1500</v>
      </c>
      <c r="N60" s="78"/>
      <c r="O60" s="78"/>
      <c r="P60" s="78"/>
      <c r="Q60" s="52"/>
      <c r="R60" s="79"/>
      <c r="S60" s="79"/>
      <c r="T60" s="79"/>
      <c r="U60" s="61"/>
      <c r="V60" s="52">
        <f t="shared" si="2"/>
        <v>1500</v>
      </c>
      <c r="W60" s="79">
        <v>1500</v>
      </c>
      <c r="X60" s="79">
        <v>1</v>
      </c>
      <c r="Y60" s="80"/>
    </row>
    <row r="61" spans="1:64" s="81" customFormat="1" x14ac:dyDescent="0.25">
      <c r="A61" s="81" t="s">
        <v>96</v>
      </c>
      <c r="B61" s="54"/>
      <c r="C61" s="54" t="s">
        <v>190</v>
      </c>
      <c r="D61" s="54" t="s">
        <v>191</v>
      </c>
      <c r="E61" s="54" t="s">
        <v>192</v>
      </c>
      <c r="F61" s="52"/>
      <c r="G61" s="79"/>
      <c r="H61" s="79"/>
      <c r="I61" s="79"/>
      <c r="J61" s="79"/>
      <c r="K61" s="79"/>
      <c r="L61" s="52"/>
      <c r="M61" s="79">
        <v>1500</v>
      </c>
      <c r="N61" s="78"/>
      <c r="O61" s="78"/>
      <c r="P61" s="78"/>
      <c r="Q61" s="52"/>
      <c r="R61" s="79"/>
      <c r="S61" s="79"/>
      <c r="T61" s="79"/>
      <c r="U61" s="61"/>
      <c r="V61" s="52">
        <f t="shared" si="2"/>
        <v>1500</v>
      </c>
      <c r="W61" s="79">
        <v>1500</v>
      </c>
      <c r="X61" s="79">
        <v>1</v>
      </c>
      <c r="Y61" s="80"/>
      <c r="BK61" s="87"/>
      <c r="BL61" s="87"/>
    </row>
    <row r="62" spans="1:64" s="81" customFormat="1" x14ac:dyDescent="0.25">
      <c r="A62" s="81" t="s">
        <v>96</v>
      </c>
      <c r="B62" s="54"/>
      <c r="C62" s="54" t="s">
        <v>193</v>
      </c>
      <c r="D62" s="54" t="s">
        <v>194</v>
      </c>
      <c r="E62" s="54" t="s">
        <v>195</v>
      </c>
      <c r="F62" s="52"/>
      <c r="G62" s="79"/>
      <c r="H62" s="79"/>
      <c r="I62" s="79"/>
      <c r="J62" s="79"/>
      <c r="K62" s="79"/>
      <c r="L62" s="52"/>
      <c r="M62" s="79">
        <v>1500</v>
      </c>
      <c r="N62" s="78"/>
      <c r="O62" s="78"/>
      <c r="P62" s="78"/>
      <c r="Q62" s="52"/>
      <c r="R62" s="79"/>
      <c r="S62" s="79"/>
      <c r="T62" s="79"/>
      <c r="U62" s="61"/>
      <c r="V62" s="52">
        <f t="shared" si="2"/>
        <v>1500</v>
      </c>
      <c r="W62" s="79">
        <v>1500</v>
      </c>
      <c r="X62" s="79">
        <v>1</v>
      </c>
      <c r="Y62" s="80"/>
      <c r="Z62" s="88"/>
      <c r="AA62" s="88"/>
      <c r="AB62" s="88"/>
      <c r="AC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</row>
    <row r="63" spans="1:64" s="81" customFormat="1" x14ac:dyDescent="0.25">
      <c r="A63" s="81" t="s">
        <v>96</v>
      </c>
      <c r="B63" s="54"/>
      <c r="C63" s="54" t="s">
        <v>196</v>
      </c>
      <c r="D63" s="54" t="s">
        <v>197</v>
      </c>
      <c r="E63" s="54" t="s">
        <v>198</v>
      </c>
      <c r="F63" s="52">
        <v>780</v>
      </c>
      <c r="G63" s="79"/>
      <c r="H63" s="79"/>
      <c r="I63" s="79"/>
      <c r="J63" s="79"/>
      <c r="K63" s="79">
        <v>733</v>
      </c>
      <c r="L63" s="52"/>
      <c r="M63" s="79"/>
      <c r="N63" s="78"/>
      <c r="O63" s="78"/>
      <c r="P63" s="78"/>
      <c r="Q63" s="52"/>
      <c r="R63" s="79"/>
      <c r="S63" s="79"/>
      <c r="T63" s="79"/>
      <c r="U63" s="61"/>
      <c r="V63" s="52">
        <f t="shared" si="2"/>
        <v>1513</v>
      </c>
      <c r="W63" s="79">
        <v>1513</v>
      </c>
      <c r="X63" s="79">
        <v>2</v>
      </c>
      <c r="Y63" s="80"/>
      <c r="Z63" s="76"/>
      <c r="AA63" s="76"/>
      <c r="AB63" s="76"/>
      <c r="AC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</row>
    <row r="64" spans="1:64" s="81" customFormat="1" x14ac:dyDescent="0.25">
      <c r="A64" s="81" t="s">
        <v>96</v>
      </c>
      <c r="B64" s="54"/>
      <c r="C64" s="54" t="s">
        <v>199</v>
      </c>
      <c r="D64" s="69" t="s">
        <v>200</v>
      </c>
      <c r="E64" s="54" t="s">
        <v>201</v>
      </c>
      <c r="F64" s="52">
        <v>600</v>
      </c>
      <c r="G64" s="79"/>
      <c r="H64" s="79"/>
      <c r="I64" s="79">
        <v>1000</v>
      </c>
      <c r="J64" s="79"/>
      <c r="K64" s="79"/>
      <c r="L64" s="52"/>
      <c r="M64" s="79"/>
      <c r="N64" s="78"/>
      <c r="O64" s="78"/>
      <c r="P64" s="61"/>
      <c r="Q64" s="52"/>
      <c r="R64" s="79"/>
      <c r="S64" s="79"/>
      <c r="T64" s="79"/>
      <c r="U64" s="61"/>
      <c r="V64" s="52">
        <f t="shared" si="2"/>
        <v>1600</v>
      </c>
      <c r="W64" s="79">
        <v>1600</v>
      </c>
      <c r="X64" s="79">
        <v>2</v>
      </c>
      <c r="Y64" s="80"/>
      <c r="AA64" s="89"/>
      <c r="AD64" s="87"/>
    </row>
    <row r="65" spans="1:64" s="81" customFormat="1" x14ac:dyDescent="0.25">
      <c r="A65" s="81" t="s">
        <v>96</v>
      </c>
      <c r="B65" s="54"/>
      <c r="C65" s="54" t="s">
        <v>202</v>
      </c>
      <c r="D65" s="54" t="s">
        <v>203</v>
      </c>
      <c r="E65" s="54" t="s">
        <v>73</v>
      </c>
      <c r="F65" s="52">
        <v>600</v>
      </c>
      <c r="G65" s="79"/>
      <c r="H65" s="79"/>
      <c r="I65" s="79"/>
      <c r="J65" s="79"/>
      <c r="K65" s="79"/>
      <c r="L65" s="52"/>
      <c r="M65" s="79"/>
      <c r="N65" s="78"/>
      <c r="O65" s="78"/>
      <c r="P65" s="78"/>
      <c r="Q65" s="52"/>
      <c r="R65" s="79"/>
      <c r="S65" s="79"/>
      <c r="T65" s="79">
        <v>1200</v>
      </c>
      <c r="U65" s="61"/>
      <c r="V65" s="52">
        <f t="shared" si="2"/>
        <v>1800</v>
      </c>
      <c r="W65" s="79">
        <v>1800</v>
      </c>
      <c r="X65" s="79">
        <v>2</v>
      </c>
      <c r="Y65" s="80"/>
      <c r="AD65" s="90"/>
      <c r="BK65" s="90"/>
      <c r="BL65" s="90"/>
    </row>
    <row r="66" spans="1:64" s="81" customFormat="1" x14ac:dyDescent="0.25">
      <c r="A66" s="81" t="s">
        <v>96</v>
      </c>
      <c r="B66" s="54"/>
      <c r="C66" s="54" t="s">
        <v>204</v>
      </c>
      <c r="D66" s="54" t="s">
        <v>205</v>
      </c>
      <c r="E66" s="54" t="s">
        <v>206</v>
      </c>
      <c r="F66" s="52"/>
      <c r="G66" s="79"/>
      <c r="H66" s="79"/>
      <c r="I66" s="79"/>
      <c r="J66" s="79"/>
      <c r="K66" s="79"/>
      <c r="L66" s="52"/>
      <c r="M66" s="79"/>
      <c r="N66" s="78"/>
      <c r="O66" s="78"/>
      <c r="P66" s="78"/>
      <c r="Q66" s="52"/>
      <c r="R66" s="79"/>
      <c r="S66" s="79"/>
      <c r="T66" s="79">
        <v>1862</v>
      </c>
      <c r="U66" s="61"/>
      <c r="V66" s="52">
        <f t="shared" si="2"/>
        <v>1862</v>
      </c>
      <c r="W66" s="79">
        <v>1862</v>
      </c>
      <c r="X66" s="79">
        <v>1</v>
      </c>
      <c r="Y66" s="80"/>
    </row>
    <row r="67" spans="1:64" s="81" customFormat="1" x14ac:dyDescent="0.25">
      <c r="A67" s="81" t="s">
        <v>96</v>
      </c>
      <c r="B67" s="54"/>
      <c r="C67" s="54" t="s">
        <v>207</v>
      </c>
      <c r="D67" s="54" t="s">
        <v>208</v>
      </c>
      <c r="E67" s="54" t="s">
        <v>209</v>
      </c>
      <c r="F67" s="52"/>
      <c r="G67" s="79"/>
      <c r="H67" s="79"/>
      <c r="I67" s="79"/>
      <c r="J67" s="79"/>
      <c r="K67" s="79"/>
      <c r="L67" s="52"/>
      <c r="M67" s="79"/>
      <c r="N67" s="78"/>
      <c r="O67" s="78"/>
      <c r="P67" s="78"/>
      <c r="Q67" s="52"/>
      <c r="R67" s="79"/>
      <c r="S67" s="79"/>
      <c r="T67" s="79">
        <v>1863</v>
      </c>
      <c r="U67" s="61"/>
      <c r="V67" s="52">
        <f t="shared" si="2"/>
        <v>1863</v>
      </c>
      <c r="W67" s="79">
        <v>1863</v>
      </c>
      <c r="X67" s="79">
        <v>1</v>
      </c>
      <c r="Y67" s="80"/>
    </row>
    <row r="68" spans="1:64" s="81" customFormat="1" x14ac:dyDescent="0.25">
      <c r="A68" s="81" t="s">
        <v>96</v>
      </c>
      <c r="B68" s="54"/>
      <c r="C68" s="54" t="s">
        <v>210</v>
      </c>
      <c r="D68" s="54" t="s">
        <v>94</v>
      </c>
      <c r="E68" s="54" t="s">
        <v>211</v>
      </c>
      <c r="F68" s="52"/>
      <c r="G68" s="79"/>
      <c r="H68" s="79"/>
      <c r="I68" s="79"/>
      <c r="J68" s="79"/>
      <c r="K68" s="79"/>
      <c r="L68" s="52"/>
      <c r="M68" s="79"/>
      <c r="N68" s="78"/>
      <c r="O68" s="61"/>
      <c r="P68" s="78"/>
      <c r="Q68" s="52"/>
      <c r="R68" s="79"/>
      <c r="S68" s="79"/>
      <c r="T68" s="79">
        <v>1863</v>
      </c>
      <c r="U68" s="61"/>
      <c r="V68" s="52">
        <f t="shared" si="2"/>
        <v>1863</v>
      </c>
      <c r="W68" s="79">
        <v>1863</v>
      </c>
      <c r="X68" s="79">
        <v>1</v>
      </c>
      <c r="Y68" s="80"/>
      <c r="Z68" s="88"/>
      <c r="AA68" s="88"/>
      <c r="AB68" s="88"/>
      <c r="AC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</row>
    <row r="69" spans="1:64" s="81" customFormat="1" x14ac:dyDescent="0.25">
      <c r="A69" s="81" t="s">
        <v>96</v>
      </c>
      <c r="B69" s="54"/>
      <c r="C69" s="54" t="s">
        <v>212</v>
      </c>
      <c r="D69" s="54" t="s">
        <v>113</v>
      </c>
      <c r="E69" s="54" t="s">
        <v>213</v>
      </c>
      <c r="F69" s="52"/>
      <c r="G69" s="79"/>
      <c r="H69" s="79"/>
      <c r="I69" s="79"/>
      <c r="J69" s="79"/>
      <c r="K69" s="79"/>
      <c r="L69" s="52"/>
      <c r="M69" s="79"/>
      <c r="N69" s="78"/>
      <c r="O69" s="78"/>
      <c r="P69" s="78"/>
      <c r="Q69" s="52"/>
      <c r="R69" s="79"/>
      <c r="S69" s="79"/>
      <c r="T69" s="79">
        <v>1863</v>
      </c>
      <c r="U69" s="61"/>
      <c r="V69" s="52">
        <f t="shared" si="2"/>
        <v>1863</v>
      </c>
      <c r="W69" s="79">
        <v>1863</v>
      </c>
      <c r="X69" s="79">
        <v>1</v>
      </c>
      <c r="Y69" s="80"/>
    </row>
    <row r="70" spans="1:64" s="81" customFormat="1" x14ac:dyDescent="0.25">
      <c r="A70" s="76" t="s">
        <v>96</v>
      </c>
      <c r="B70" s="65"/>
      <c r="C70" s="66" t="s">
        <v>214</v>
      </c>
      <c r="D70" s="56" t="s">
        <v>78</v>
      </c>
      <c r="E70" s="56" t="s">
        <v>215</v>
      </c>
      <c r="F70" s="75"/>
      <c r="G70" s="77"/>
      <c r="H70" s="77"/>
      <c r="I70" s="77"/>
      <c r="J70" s="77"/>
      <c r="K70" s="77"/>
      <c r="L70" s="75"/>
      <c r="M70" s="77"/>
      <c r="N70" s="78"/>
      <c r="O70" s="78"/>
      <c r="P70" s="78"/>
      <c r="Q70" s="75"/>
      <c r="R70" s="77"/>
      <c r="S70" s="77"/>
      <c r="T70" s="77">
        <v>1863</v>
      </c>
      <c r="U70" s="61"/>
      <c r="V70" s="52">
        <f t="shared" si="2"/>
        <v>1863</v>
      </c>
      <c r="W70" s="79">
        <v>1863</v>
      </c>
      <c r="X70" s="79">
        <v>1</v>
      </c>
      <c r="Y70" s="80"/>
      <c r="AD70" s="91"/>
      <c r="BK70" s="76"/>
      <c r="BL70" s="76"/>
    </row>
    <row r="71" spans="1:64" s="81" customFormat="1" x14ac:dyDescent="0.25">
      <c r="A71" s="81" t="s">
        <v>96</v>
      </c>
      <c r="B71" s="54"/>
      <c r="C71" s="54" t="s">
        <v>216</v>
      </c>
      <c r="D71" s="69" t="s">
        <v>217</v>
      </c>
      <c r="E71" s="54" t="s">
        <v>218</v>
      </c>
      <c r="F71" s="52"/>
      <c r="G71" s="79"/>
      <c r="H71" s="79"/>
      <c r="I71" s="79"/>
      <c r="J71" s="79"/>
      <c r="K71" s="79"/>
      <c r="L71" s="52"/>
      <c r="M71" s="79"/>
      <c r="N71" s="78"/>
      <c r="O71" s="78"/>
      <c r="P71" s="78"/>
      <c r="Q71" s="52"/>
      <c r="R71" s="79"/>
      <c r="S71" s="79"/>
      <c r="T71" s="79">
        <v>1863</v>
      </c>
      <c r="U71" s="61"/>
      <c r="V71" s="52">
        <f t="shared" si="2"/>
        <v>1863</v>
      </c>
      <c r="W71" s="79">
        <v>1863</v>
      </c>
      <c r="X71" s="79">
        <v>1</v>
      </c>
      <c r="Y71" s="80"/>
    </row>
    <row r="72" spans="1:64" s="81" customFormat="1" x14ac:dyDescent="0.25">
      <c r="A72" s="81" t="s">
        <v>96</v>
      </c>
      <c r="B72" s="54"/>
      <c r="C72" s="54" t="s">
        <v>219</v>
      </c>
      <c r="D72" s="54" t="s">
        <v>220</v>
      </c>
      <c r="E72" s="54" t="s">
        <v>221</v>
      </c>
      <c r="F72" s="52"/>
      <c r="G72" s="79"/>
      <c r="H72" s="79"/>
      <c r="I72" s="79"/>
      <c r="J72" s="79"/>
      <c r="K72" s="79"/>
      <c r="L72" s="52"/>
      <c r="M72" s="79"/>
      <c r="N72" s="78"/>
      <c r="O72" s="78"/>
      <c r="P72" s="78"/>
      <c r="Q72" s="52"/>
      <c r="R72" s="79"/>
      <c r="S72" s="79"/>
      <c r="T72" s="79">
        <v>1863</v>
      </c>
      <c r="U72" s="61"/>
      <c r="V72" s="52">
        <f t="shared" si="2"/>
        <v>1863</v>
      </c>
      <c r="W72" s="79">
        <v>1863</v>
      </c>
      <c r="X72" s="79">
        <v>1</v>
      </c>
      <c r="Y72" s="80"/>
      <c r="Z72" s="87"/>
      <c r="AA72" s="87"/>
      <c r="AB72" s="87"/>
      <c r="AC72" s="87"/>
      <c r="AD72" s="90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</row>
    <row r="73" spans="1:64" s="81" customFormat="1" x14ac:dyDescent="0.25">
      <c r="A73" s="81" t="s">
        <v>96</v>
      </c>
      <c r="B73" s="54"/>
      <c r="C73" s="69" t="s">
        <v>222</v>
      </c>
      <c r="D73" s="54" t="s">
        <v>223</v>
      </c>
      <c r="E73" s="54" t="s">
        <v>224</v>
      </c>
      <c r="F73" s="52"/>
      <c r="G73" s="79"/>
      <c r="H73" s="79"/>
      <c r="I73" s="79"/>
      <c r="J73" s="79"/>
      <c r="K73" s="79">
        <v>733</v>
      </c>
      <c r="L73" s="52"/>
      <c r="M73" s="79"/>
      <c r="N73" s="78"/>
      <c r="O73" s="78"/>
      <c r="P73" s="78"/>
      <c r="Q73" s="52"/>
      <c r="R73" s="79"/>
      <c r="S73" s="79"/>
      <c r="T73" s="79">
        <v>1200</v>
      </c>
      <c r="U73" s="61"/>
      <c r="V73" s="52">
        <f t="shared" si="2"/>
        <v>1933</v>
      </c>
      <c r="W73" s="79">
        <v>1933</v>
      </c>
      <c r="X73" s="79">
        <v>2</v>
      </c>
      <c r="Y73" s="80"/>
      <c r="AD73" s="88"/>
      <c r="BK73" s="87"/>
      <c r="BL73" s="87"/>
    </row>
    <row r="74" spans="1:64" s="81" customFormat="1" x14ac:dyDescent="0.25">
      <c r="A74" s="81" t="s">
        <v>96</v>
      </c>
      <c r="B74" s="54"/>
      <c r="C74" s="54" t="s">
        <v>225</v>
      </c>
      <c r="D74" s="69" t="s">
        <v>226</v>
      </c>
      <c r="E74" s="54" t="s">
        <v>227</v>
      </c>
      <c r="F74" s="52">
        <v>1950</v>
      </c>
      <c r="G74" s="79"/>
      <c r="H74" s="79"/>
      <c r="I74" s="79"/>
      <c r="J74" s="79"/>
      <c r="K74" s="79"/>
      <c r="L74" s="52"/>
      <c r="M74" s="79"/>
      <c r="N74" s="78"/>
      <c r="O74" s="78"/>
      <c r="P74" s="78"/>
      <c r="Q74" s="52"/>
      <c r="R74" s="79"/>
      <c r="S74" s="79"/>
      <c r="T74" s="79"/>
      <c r="U74" s="61"/>
      <c r="V74" s="52">
        <f t="shared" si="2"/>
        <v>1950</v>
      </c>
      <c r="W74" s="79">
        <v>1950</v>
      </c>
      <c r="X74" s="79">
        <v>1</v>
      </c>
      <c r="Y74" s="80"/>
      <c r="AA74" s="89"/>
    </row>
    <row r="75" spans="1:64" s="81" customFormat="1" x14ac:dyDescent="0.25">
      <c r="A75" s="81" t="s">
        <v>96</v>
      </c>
      <c r="B75" s="54"/>
      <c r="C75" s="54" t="s">
        <v>228</v>
      </c>
      <c r="D75" s="54" t="s">
        <v>229</v>
      </c>
      <c r="E75" s="54" t="s">
        <v>230</v>
      </c>
      <c r="F75" s="52">
        <v>660</v>
      </c>
      <c r="G75" s="79"/>
      <c r="H75" s="79"/>
      <c r="I75" s="79"/>
      <c r="J75" s="79"/>
      <c r="K75" s="79"/>
      <c r="L75" s="52"/>
      <c r="M75" s="79">
        <v>1500</v>
      </c>
      <c r="N75" s="78"/>
      <c r="O75" s="78"/>
      <c r="P75" s="78"/>
      <c r="Q75" s="52"/>
      <c r="R75" s="79"/>
      <c r="S75" s="79"/>
      <c r="T75" s="79"/>
      <c r="U75" s="61"/>
      <c r="V75" s="52">
        <f t="shared" si="2"/>
        <v>2160</v>
      </c>
      <c r="W75" s="79">
        <v>2160</v>
      </c>
      <c r="X75" s="79">
        <v>2</v>
      </c>
      <c r="Y75" s="80"/>
      <c r="BK75" s="90"/>
      <c r="BL75" s="90"/>
    </row>
    <row r="76" spans="1:64" s="81" customFormat="1" x14ac:dyDescent="0.25">
      <c r="A76" s="81" t="s">
        <v>96</v>
      </c>
      <c r="B76" s="54"/>
      <c r="C76" s="54" t="s">
        <v>231</v>
      </c>
      <c r="D76" s="54" t="s">
        <v>98</v>
      </c>
      <c r="E76" s="54" t="s">
        <v>232</v>
      </c>
      <c r="F76" s="52"/>
      <c r="G76" s="79"/>
      <c r="H76" s="79"/>
      <c r="I76" s="79"/>
      <c r="J76" s="79"/>
      <c r="K76" s="79"/>
      <c r="L76" s="52"/>
      <c r="M76" s="79">
        <v>1000</v>
      </c>
      <c r="N76" s="78"/>
      <c r="O76" s="78"/>
      <c r="P76" s="78"/>
      <c r="Q76" s="52"/>
      <c r="R76" s="79"/>
      <c r="S76" s="79"/>
      <c r="T76" s="79">
        <v>1200</v>
      </c>
      <c r="U76" s="61"/>
      <c r="V76" s="52">
        <f t="shared" si="2"/>
        <v>2200</v>
      </c>
      <c r="W76" s="79">
        <v>2200</v>
      </c>
      <c r="X76" s="79">
        <v>2</v>
      </c>
      <c r="Y76" s="80"/>
      <c r="AD76" s="88"/>
    </row>
    <row r="77" spans="1:64" s="81" customFormat="1" x14ac:dyDescent="0.25">
      <c r="A77" s="81" t="s">
        <v>96</v>
      </c>
      <c r="B77" s="54"/>
      <c r="C77" s="54" t="s">
        <v>233</v>
      </c>
      <c r="D77" s="54" t="s">
        <v>234</v>
      </c>
      <c r="E77" s="54" t="s">
        <v>235</v>
      </c>
      <c r="F77" s="52">
        <v>660</v>
      </c>
      <c r="G77" s="79"/>
      <c r="H77" s="79"/>
      <c r="I77" s="79"/>
      <c r="J77" s="79">
        <v>400</v>
      </c>
      <c r="K77" s="79"/>
      <c r="L77" s="52"/>
      <c r="M77" s="79"/>
      <c r="N77" s="78"/>
      <c r="O77" s="78"/>
      <c r="P77" s="78"/>
      <c r="Q77" s="52"/>
      <c r="R77" s="79"/>
      <c r="S77" s="79"/>
      <c r="T77" s="79">
        <v>1200</v>
      </c>
      <c r="U77" s="61"/>
      <c r="V77" s="52">
        <f t="shared" si="2"/>
        <v>2260</v>
      </c>
      <c r="W77" s="79">
        <v>2260</v>
      </c>
      <c r="X77" s="79">
        <v>3</v>
      </c>
      <c r="Y77" s="80"/>
      <c r="BK77" s="90"/>
      <c r="BL77" s="90"/>
    </row>
    <row r="78" spans="1:64" s="81" customFormat="1" x14ac:dyDescent="0.25">
      <c r="A78" s="81" t="s">
        <v>96</v>
      </c>
      <c r="B78" s="54"/>
      <c r="C78" s="54" t="s">
        <v>236</v>
      </c>
      <c r="D78" s="54" t="s">
        <v>237</v>
      </c>
      <c r="E78" s="54" t="s">
        <v>238</v>
      </c>
      <c r="F78" s="52"/>
      <c r="G78" s="79"/>
      <c r="H78" s="79"/>
      <c r="I78" s="79"/>
      <c r="J78" s="79"/>
      <c r="K78" s="79"/>
      <c r="L78" s="52"/>
      <c r="M78" s="79"/>
      <c r="N78" s="78"/>
      <c r="O78" s="78"/>
      <c r="P78" s="78"/>
      <c r="Q78" s="52"/>
      <c r="R78" s="79"/>
      <c r="S78" s="79"/>
      <c r="T78" s="79">
        <v>2700</v>
      </c>
      <c r="U78" s="61"/>
      <c r="V78" s="52">
        <f t="shared" si="2"/>
        <v>2700</v>
      </c>
      <c r="W78" s="79">
        <v>2700</v>
      </c>
      <c r="X78" s="79">
        <v>1</v>
      </c>
      <c r="Y78" s="92"/>
      <c r="Z78" s="90"/>
      <c r="AA78" s="90"/>
      <c r="AB78" s="90"/>
      <c r="AC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88"/>
      <c r="BL78" s="88"/>
    </row>
    <row r="79" spans="1:64" s="81" customFormat="1" x14ac:dyDescent="0.25">
      <c r="A79" s="90" t="s">
        <v>96</v>
      </c>
      <c r="B79" s="64"/>
      <c r="C79" s="64" t="s">
        <v>239</v>
      </c>
      <c r="D79" s="64" t="s">
        <v>240</v>
      </c>
      <c r="E79" s="64" t="s">
        <v>241</v>
      </c>
      <c r="F79" s="93"/>
      <c r="G79" s="94"/>
      <c r="H79" s="94"/>
      <c r="I79" s="94"/>
      <c r="J79" s="94"/>
      <c r="K79" s="94"/>
      <c r="L79" s="93"/>
      <c r="M79" s="94"/>
      <c r="N79" s="78"/>
      <c r="O79" s="78"/>
      <c r="P79" s="78"/>
      <c r="Q79" s="93"/>
      <c r="R79" s="94"/>
      <c r="S79" s="94">
        <v>4000</v>
      </c>
      <c r="T79" s="94"/>
      <c r="U79" s="61"/>
      <c r="V79" s="52">
        <f t="shared" si="2"/>
        <v>4000</v>
      </c>
      <c r="W79" s="79">
        <v>4000</v>
      </c>
      <c r="X79" s="79">
        <v>1</v>
      </c>
      <c r="Y79" s="80"/>
    </row>
    <row r="80" spans="1:64" s="81" customFormat="1" x14ac:dyDescent="0.25">
      <c r="A80" s="90" t="s">
        <v>96</v>
      </c>
      <c r="B80" s="64"/>
      <c r="C80" s="64" t="s">
        <v>242</v>
      </c>
      <c r="D80" s="64" t="s">
        <v>243</v>
      </c>
      <c r="E80" s="64" t="s">
        <v>244</v>
      </c>
      <c r="F80" s="93"/>
      <c r="G80" s="94"/>
      <c r="H80" s="94"/>
      <c r="I80" s="94"/>
      <c r="J80" s="94"/>
      <c r="K80" s="94"/>
      <c r="L80" s="93"/>
      <c r="M80" s="94"/>
      <c r="N80" s="78"/>
      <c r="O80" s="78"/>
      <c r="P80" s="78"/>
      <c r="Q80" s="93"/>
      <c r="R80" s="94"/>
      <c r="S80" s="94">
        <v>4000</v>
      </c>
      <c r="T80" s="94"/>
      <c r="U80" s="61"/>
      <c r="V80" s="52">
        <f t="shared" si="2"/>
        <v>4000</v>
      </c>
      <c r="W80" s="79">
        <v>4000</v>
      </c>
      <c r="X80" s="79">
        <v>1</v>
      </c>
      <c r="Y80" s="80"/>
      <c r="Z80" s="87"/>
      <c r="AA80" s="87"/>
      <c r="AB80" s="87"/>
      <c r="AC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</row>
    <row r="81" spans="1:26" s="81" customFormat="1" x14ac:dyDescent="0.25">
      <c r="A81" s="95" t="s">
        <v>96</v>
      </c>
      <c r="B81" s="96"/>
      <c r="C81" s="64" t="s">
        <v>245</v>
      </c>
      <c r="D81" s="64" t="s">
        <v>246</v>
      </c>
      <c r="E81" s="64" t="s">
        <v>247</v>
      </c>
      <c r="F81" s="93"/>
      <c r="G81" s="94"/>
      <c r="H81" s="94"/>
      <c r="I81" s="94"/>
      <c r="J81" s="94"/>
      <c r="K81" s="94"/>
      <c r="L81" s="93"/>
      <c r="M81" s="94"/>
      <c r="N81" s="78"/>
      <c r="O81" s="78"/>
      <c r="P81" s="78"/>
      <c r="Q81" s="93"/>
      <c r="R81" s="94"/>
      <c r="S81" s="94">
        <v>4000</v>
      </c>
      <c r="T81" s="94"/>
      <c r="U81" s="61"/>
      <c r="V81" s="52">
        <f t="shared" si="2"/>
        <v>4000</v>
      </c>
      <c r="W81" s="79">
        <v>4000</v>
      </c>
      <c r="X81" s="79">
        <v>1</v>
      </c>
      <c r="Y81" s="80"/>
    </row>
    <row r="82" spans="1:26" s="81" customFormat="1" x14ac:dyDescent="0.25">
      <c r="A82" s="82" t="s">
        <v>48</v>
      </c>
      <c r="B82" s="51">
        <v>16</v>
      </c>
      <c r="C82" s="97" t="s">
        <v>248</v>
      </c>
      <c r="D82" s="97" t="s">
        <v>249</v>
      </c>
      <c r="E82" s="97" t="s">
        <v>250</v>
      </c>
      <c r="F82" s="97"/>
      <c r="G82" s="79"/>
      <c r="H82" s="79"/>
      <c r="I82" s="79"/>
      <c r="J82" s="79"/>
      <c r="K82" s="79"/>
      <c r="L82" s="97"/>
      <c r="M82" s="79"/>
      <c r="N82" s="79"/>
      <c r="O82" s="98">
        <v>5500</v>
      </c>
      <c r="P82" s="79"/>
      <c r="Q82" s="50" t="s">
        <v>52</v>
      </c>
      <c r="R82" s="79"/>
      <c r="S82" s="79"/>
      <c r="T82" s="79"/>
      <c r="U82" s="97" t="s">
        <v>52</v>
      </c>
      <c r="V82" s="52" t="e">
        <f t="shared" si="2"/>
        <v>#VALUE!</v>
      </c>
      <c r="W82" s="85">
        <v>5500</v>
      </c>
      <c r="X82" s="79">
        <v>1</v>
      </c>
      <c r="Y82" s="86"/>
    </row>
    <row r="83" spans="1:26" s="81" customFormat="1" x14ac:dyDescent="0.25"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86"/>
    </row>
    <row r="84" spans="1:26" s="81" customFormat="1" x14ac:dyDescent="0.25"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>
        <f>SUM(W13:W82)</f>
        <v>84350</v>
      </c>
      <c r="X84" s="79">
        <f>SUM(X13:X82)</f>
        <v>70</v>
      </c>
      <c r="Y84" s="99">
        <f>W84/X84</f>
        <v>1205</v>
      </c>
      <c r="Z84" s="81" t="s">
        <v>256</v>
      </c>
    </row>
    <row r="85" spans="1:26" s="81" customFormat="1" x14ac:dyDescent="0.25"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86"/>
    </row>
    <row r="86" spans="1:26" s="81" customFormat="1" x14ac:dyDescent="0.25"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100" t="s">
        <v>251</v>
      </c>
      <c r="Z86" s="81" t="s">
        <v>255</v>
      </c>
    </row>
    <row r="87" spans="1:26" s="81" customFormat="1" x14ac:dyDescent="0.25"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86"/>
    </row>
    <row r="88" spans="1:26" s="81" customFormat="1" x14ac:dyDescent="0.25"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86"/>
    </row>
    <row r="89" spans="1:26" s="81" customFormat="1" x14ac:dyDescent="0.25"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86"/>
    </row>
    <row r="90" spans="1:26" s="81" customFormat="1" x14ac:dyDescent="0.25"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86"/>
    </row>
    <row r="91" spans="1:26" s="81" customFormat="1" x14ac:dyDescent="0.25"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86"/>
    </row>
    <row r="92" spans="1:26" s="81" customFormat="1" x14ac:dyDescent="0.25"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86"/>
    </row>
    <row r="93" spans="1:26" s="81" customFormat="1" x14ac:dyDescent="0.25"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86"/>
    </row>
    <row r="94" spans="1:26" s="81" customFormat="1" x14ac:dyDescent="0.25"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86"/>
    </row>
    <row r="95" spans="1:26" s="81" customFormat="1" x14ac:dyDescent="0.25"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86"/>
    </row>
    <row r="96" spans="1:26" s="81" customFormat="1" x14ac:dyDescent="0.25"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86"/>
    </row>
    <row r="97" spans="6:25" s="81" customFormat="1" x14ac:dyDescent="0.25"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86"/>
    </row>
    <row r="98" spans="6:25" s="81" customFormat="1" x14ac:dyDescent="0.25"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86"/>
    </row>
    <row r="99" spans="6:25" s="81" customFormat="1" x14ac:dyDescent="0.25"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86"/>
    </row>
    <row r="100" spans="6:25" s="81" customFormat="1" x14ac:dyDescent="0.25"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86"/>
    </row>
    <row r="101" spans="6:25" s="81" customFormat="1" x14ac:dyDescent="0.25"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86"/>
    </row>
    <row r="102" spans="6:25" s="81" customFormat="1" x14ac:dyDescent="0.25"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86"/>
    </row>
    <row r="103" spans="6:25" s="81" customFormat="1" x14ac:dyDescent="0.25"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86"/>
    </row>
    <row r="104" spans="6:25" s="81" customFormat="1" x14ac:dyDescent="0.25"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86"/>
    </row>
    <row r="105" spans="6:25" s="81" customFormat="1" x14ac:dyDescent="0.25"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86"/>
    </row>
    <row r="106" spans="6:25" s="81" customFormat="1" x14ac:dyDescent="0.25"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86"/>
    </row>
    <row r="107" spans="6:25" s="81" customFormat="1" x14ac:dyDescent="0.25"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86"/>
    </row>
    <row r="108" spans="6:25" s="81" customFormat="1" x14ac:dyDescent="0.25"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86"/>
    </row>
    <row r="109" spans="6:25" s="81" customFormat="1" x14ac:dyDescent="0.25"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86"/>
    </row>
    <row r="110" spans="6:25" s="81" customFormat="1" x14ac:dyDescent="0.25"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6"/>
    </row>
    <row r="111" spans="6:25" s="81" customFormat="1" x14ac:dyDescent="0.25"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86"/>
    </row>
    <row r="112" spans="6:25" s="81" customFormat="1" x14ac:dyDescent="0.25"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86"/>
    </row>
    <row r="113" spans="6:25" s="81" customFormat="1" x14ac:dyDescent="0.25"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86"/>
    </row>
    <row r="114" spans="6:25" s="81" customFormat="1" x14ac:dyDescent="0.25"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86"/>
    </row>
    <row r="115" spans="6:25" s="81" customFormat="1" x14ac:dyDescent="0.25"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86"/>
    </row>
    <row r="116" spans="6:25" s="81" customFormat="1" x14ac:dyDescent="0.25"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86"/>
    </row>
    <row r="117" spans="6:25" s="81" customFormat="1" x14ac:dyDescent="0.25"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86"/>
    </row>
    <row r="118" spans="6:25" s="81" customFormat="1" x14ac:dyDescent="0.25"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86"/>
    </row>
  </sheetData>
  <mergeCells count="9">
    <mergeCell ref="R11:U11"/>
    <mergeCell ref="Q6:T6"/>
    <mergeCell ref="R8:T8"/>
    <mergeCell ref="F9:U9"/>
    <mergeCell ref="F10:H10"/>
    <mergeCell ref="I10:L10"/>
    <mergeCell ref="M10:P10"/>
    <mergeCell ref="Q10:S10"/>
    <mergeCell ref="T10:U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Used</vt:lpstr>
      <vt:lpstr>Summary</vt:lpstr>
      <vt:lpstr>Award detail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2017-01-10T21:50:55Z</dcterms:created>
  <dcterms:modified xsi:type="dcterms:W3CDTF">2017-01-12T21:37:42Z</dcterms:modified>
</cp:coreProperties>
</file>