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Financial Aid\2017-18 FA\"/>
    </mc:Choice>
  </mc:AlternateContent>
  <bookViews>
    <workbookView xWindow="225" yWindow="405" windowWidth="14040" windowHeight="11190"/>
  </bookViews>
  <sheets>
    <sheet name="All" sheetId="1" r:id="rId1"/>
    <sheet name="MPA active" sheetId="2" r:id="rId2"/>
    <sheet name="Sheet3" sheetId="3" r:id="rId3"/>
  </sheets>
  <definedNames>
    <definedName name="_xlnm.Print_Titles" localSheetId="0">All!$1:$1</definedName>
  </definedNames>
  <calcPr calcId="152511"/>
</workbook>
</file>

<file path=xl/calcChain.xml><?xml version="1.0" encoding="utf-8"?>
<calcChain xmlns="http://schemas.openxmlformats.org/spreadsheetml/2006/main">
  <c r="H17" i="2" l="1"/>
  <c r="J5" i="2" l="1"/>
  <c r="I6" i="2" l="1"/>
  <c r="J6" i="2"/>
  <c r="K12" i="2" l="1"/>
  <c r="K4" i="2"/>
  <c r="K14" i="2"/>
  <c r="K8" i="2"/>
  <c r="K15" i="2"/>
</calcChain>
</file>

<file path=xl/sharedStrings.xml><?xml version="1.0" encoding="utf-8"?>
<sst xmlns="http://schemas.openxmlformats.org/spreadsheetml/2006/main" count="368" uniqueCount="139">
  <si>
    <t>Type</t>
  </si>
  <si>
    <t>Name</t>
  </si>
  <si>
    <t>Source</t>
  </si>
  <si>
    <t>Org</t>
  </si>
  <si>
    <t>MES</t>
  </si>
  <si>
    <t>MPA</t>
  </si>
  <si>
    <t>MPA-T</t>
  </si>
  <si>
    <t>MIT</t>
  </si>
  <si>
    <t>Total</t>
  </si>
  <si>
    <t>Foundation/College Acct.</t>
  </si>
  <si>
    <t>Teacher Education Diversity MiT</t>
  </si>
  <si>
    <t>Foundation One-Time Money (determined annually)</t>
  </si>
  <si>
    <t>Foundation</t>
  </si>
  <si>
    <t>Evergreen Sustainabilty Fellowship (Cargill)</t>
  </si>
  <si>
    <t>TBD</t>
  </si>
  <si>
    <t>Emory Pyle Scholarship</t>
  </si>
  <si>
    <t>Graduate Fellowship Trust</t>
  </si>
  <si>
    <t>College Endowment Distribution</t>
  </si>
  <si>
    <t>Judge Carol Fuller Graduate Fellowship</t>
  </si>
  <si>
    <t>Lloyd Colfax Fellowship</t>
  </si>
  <si>
    <t>Annual Fund</t>
  </si>
  <si>
    <t>na</t>
  </si>
  <si>
    <t xml:space="preserve">Foundation Endowment distribution </t>
  </si>
  <si>
    <t>MES Directors' Fellowship in Sustainabilty</t>
  </si>
  <si>
    <t>Soule Family Fellowship</t>
  </si>
  <si>
    <t xml:space="preserve">Hearst Foundation Scholarship </t>
  </si>
  <si>
    <t>96026/61007</t>
  </si>
  <si>
    <t>Alumni Assoc. Grad. Fellowships</t>
  </si>
  <si>
    <t>MPA Alumni Association</t>
  </si>
  <si>
    <t>Restricted (non-endowed)??</t>
  </si>
  <si>
    <t>MPA Scholarship (New FY14)</t>
  </si>
  <si>
    <t>MPA-Tribal</t>
  </si>
  <si>
    <t>Unrestricted Reserve Fund</t>
  </si>
  <si>
    <t>Academics</t>
  </si>
  <si>
    <t>MPA Tribal Scholarship</t>
  </si>
  <si>
    <t>Tribal Donations</t>
  </si>
  <si>
    <t>61003/61011</t>
  </si>
  <si>
    <t>Brooks MES Fellowship</t>
  </si>
  <si>
    <t>John Walker MPA Scholarship</t>
  </si>
  <si>
    <t>TESC Foundation Grad. Fellowshipd</t>
  </si>
  <si>
    <t>College Endowment ($2,922), Foundation Endowment ($14,141)</t>
  </si>
  <si>
    <t>96035/9635/61013</t>
  </si>
  <si>
    <t>96085/9685</t>
  </si>
  <si>
    <t>College One-Time Funds</t>
  </si>
  <si>
    <t>College Endowed</t>
  </si>
  <si>
    <t>Foundation ($12,028)/College ($5,733) Endowed</t>
  </si>
  <si>
    <t>Foundation Endowment distribution ($21,050) and Foundation 1X Funds ($0)</t>
  </si>
  <si>
    <t>Offered to a student who shows volunteer experience/work experience or goals to work in the fields of: education, public policy, health, welfare or the environment. FY 11 award $2,796 split 50:50 between MPA/MIT ($1,398 each). FY 13 Split btwn MPA/MIT $1,378 each. FY 14 - Total available $1,672. Allocation TBD. FY 15 - Total available $2,741. Allocation TBD. RG: FY15 same split as FY14: MPA $1,370; MIT $1,371. FY 16 - Total available $2,829. Assumes same 50:50 split as FY15.  FY 17 - Total available $2,872. Assumes same 50:50 split as FY15. FY 18 $2,857. Assume 50:50 split.</t>
  </si>
  <si>
    <t>Awarded to a female student in the MPA program. Preference given to a student of color and/or over 30.  FY11, 12, 13, 14, 15- $400, FY 16 - $400. FY 17 - $400 FY 18 - $400.</t>
  </si>
  <si>
    <t>First priority goes to Native American students in the MiT program. Native American students will be considered in the MPA program for any remaining funds. FY 11 amount $15,366. FY 11 distribution unclear. Agreed at the 2-17-11 that the Asst. Directors will deal with the FY 12 award ($14,317) the same way the have in the past. If MIT does have have a native candidate. FY 13 - same process as FY12, amount - $16,915. FY 14 - same process as FY12/13, amount - $16,940. FY 15 - same process as FY12/13/14, amount - $16,994. FY 16 - $17,422. FY17 - $12,028. FY 18 - $17,578.</t>
  </si>
  <si>
    <t xml:space="preserve"> FY 11&amp; 12 total $3000 splir equally. FY 13 - $3k total split equally. FY 14 - $3k total split equally. FY 15 - $3k total split equally. FY 16 - $3k total split equally. FY 17 - $3k total split equally. FY 18 - $3k total split equally.</t>
  </si>
  <si>
    <t>FY 13 - No funds. FY 14 - $2,381. FY 15 - 2,468. FY 16 - 2,638. FY17 - $2,699. FY 18 - $2,738.</t>
  </si>
  <si>
    <t>MPA Scholarship</t>
  </si>
  <si>
    <t xml:space="preserve">Foundation  </t>
  </si>
  <si>
    <t>FY 18 - $3,000.</t>
  </si>
  <si>
    <t>MPA, MES</t>
  </si>
  <si>
    <t>MPA, MES, MIT</t>
  </si>
  <si>
    <t>NEW FY 14. For a student studying sustainability in any of the three grad program.  Total should be award to (one) most qualified student. AD's to decide. FY 14 - $1,536. FY 15 - $4,988 - Same process as FY 14. GW: We decided to have MES/MPA alternate. FY14 was MPA, FY15 MES. FY 16 - $5,508 to MPA. FY 17 - $5,963 to MES. FY 18 - $6,333 to MPA; Clarified per Advancement spreadsheet sent to Puanani on 2/16/17: funds for MPA only</t>
  </si>
  <si>
    <t>Awarding Program in 17-18</t>
  </si>
  <si>
    <t xml:space="preserve">MIT; any remainder to MPA </t>
  </si>
  <si>
    <t>Separate award process; open to apps from all grad programs</t>
  </si>
  <si>
    <t>(MPA)</t>
  </si>
  <si>
    <t>New FY 18 - $3,143. Donor restriction is for scholarships. MPA can develop criteria. Advancement (Abby Kelso) clarified per 2/22/17 email to Puanani: can be used for 1 or more awards</t>
  </si>
  <si>
    <t>Tuition waiver</t>
  </si>
  <si>
    <t>Americorps Education Award</t>
  </si>
  <si>
    <t>Tuition Waiver</t>
  </si>
  <si>
    <r>
      <t>Evergreen Alumni Association Graduate Award/</t>
    </r>
    <r>
      <rPr>
        <i/>
        <sz val="11"/>
        <color theme="1"/>
        <rFont val="Times New Roman"/>
        <family val="1"/>
      </rPr>
      <t>Alumni Assoc. Grad. Fellowships</t>
    </r>
  </si>
  <si>
    <r>
      <t>Graduate Endowed Fellowship/</t>
    </r>
    <r>
      <rPr>
        <i/>
        <sz val="11"/>
        <color theme="1"/>
        <rFont val="Times New Roman"/>
        <family val="1"/>
      </rPr>
      <t>Graduate Fellowship Trust</t>
    </r>
  </si>
  <si>
    <r>
      <t>Evergreen Foundation Graduate Award/</t>
    </r>
    <r>
      <rPr>
        <i/>
        <sz val="11"/>
        <color theme="1"/>
        <rFont val="Times New Roman"/>
        <family val="1"/>
      </rPr>
      <t>TESC Foundation Grad. Fellowship</t>
    </r>
  </si>
  <si>
    <r>
      <t>Hearst Native American Scholarship/</t>
    </r>
    <r>
      <rPr>
        <i/>
        <sz val="11"/>
        <color theme="1"/>
        <rFont val="Times New Roman"/>
        <family val="1"/>
      </rPr>
      <t xml:space="preserve">Hearst Foundation Scholarship </t>
    </r>
  </si>
  <si>
    <r>
      <t>John Walter Scholarship/</t>
    </r>
    <r>
      <rPr>
        <i/>
        <sz val="11"/>
        <color theme="1"/>
        <rFont val="Times New Roman"/>
        <family val="1"/>
      </rPr>
      <t>John Walker MPA Scholarship</t>
    </r>
  </si>
  <si>
    <t>MPA Comments</t>
  </si>
  <si>
    <t>Costs&amp;Aid</t>
  </si>
  <si>
    <t>Award Webpage</t>
  </si>
  <si>
    <t>Done</t>
  </si>
  <si>
    <t>Changes</t>
  </si>
  <si>
    <t>Sue Crystal Tribal MPA Student Support</t>
  </si>
  <si>
    <t>Application Form</t>
  </si>
  <si>
    <t>Leave off</t>
  </si>
  <si>
    <t>Change name</t>
  </si>
  <si>
    <t>ADD</t>
  </si>
  <si>
    <t>NEXT AWARDS: SPRING 2018</t>
  </si>
  <si>
    <r>
      <t>MPA Foundation Scholarship/</t>
    </r>
    <r>
      <rPr>
        <i/>
        <sz val="11"/>
        <color theme="1"/>
        <rFont val="Times New Roman"/>
        <family val="1"/>
      </rPr>
      <t>MPA Scholarship</t>
    </r>
  </si>
  <si>
    <t>Criteria</t>
  </si>
  <si>
    <t>Tuition Waiver - Non Resident</t>
  </si>
  <si>
    <t>Tuition Waiver - Washington State Resident</t>
  </si>
  <si>
    <t>Add criteria to mirror TW for WA state res</t>
  </si>
  <si>
    <t>Allocated by Financial Aid to all grad prog</t>
  </si>
  <si>
    <t>Work study funds</t>
  </si>
  <si>
    <t>Work Study - Graduate Assistant Award</t>
  </si>
  <si>
    <t xml:space="preserve">MPA Merit Award: Public &amp; Nonprofit and Public Policy Concentrations </t>
  </si>
  <si>
    <t xml:space="preserve">MPA Merit Award: Tribal Governance Concentration </t>
  </si>
  <si>
    <t>Sara Ann Bilezikian Sustainabilty Fellowship (NEW FY14)</t>
  </si>
  <si>
    <t># of awards</t>
  </si>
  <si>
    <t>several</t>
  </si>
  <si>
    <t>1 or more</t>
  </si>
  <si>
    <r>
      <rPr>
        <b/>
        <i/>
        <u/>
        <sz val="11"/>
        <rFont val="Times New Roman"/>
        <family val="1"/>
      </rPr>
      <t>Suggestion</t>
    </r>
    <r>
      <rPr>
        <i/>
        <sz val="11"/>
        <rFont val="Times New Roman"/>
        <family val="1"/>
      </rPr>
      <t>: Applicants has financial need; submit an essay of *250* words describing your experience in one of the following fields: Public &amp; nonprofit administration; r Public policy or Tribal Governance administrative background; includes any  volunteer work and future goals in the field of administration</t>
    </r>
  </si>
  <si>
    <t>MPA Total</t>
  </si>
  <si>
    <t>MPA-P</t>
  </si>
  <si>
    <t>1: jointly select</t>
  </si>
  <si>
    <t>Comments (from Walter, "All" tab)</t>
  </si>
  <si>
    <t>x</t>
  </si>
  <si>
    <t>amt</t>
  </si>
  <si>
    <t>Change name, amt</t>
  </si>
  <si>
    <t>NEXT AWARD: 2018-19</t>
  </si>
  <si>
    <t>Webteam Done</t>
  </si>
  <si>
    <t>sent</t>
  </si>
  <si>
    <t>Amt</t>
  </si>
  <si>
    <t>ok</t>
  </si>
  <si>
    <t>1 edit - my bad</t>
  </si>
  <si>
    <r>
      <t>MPA-Tribal Governance Award/</t>
    </r>
    <r>
      <rPr>
        <i/>
        <sz val="11"/>
        <color theme="1"/>
        <rFont val="Times New Roman"/>
        <family val="1"/>
      </rPr>
      <t>MPA-Tribal</t>
    </r>
  </si>
  <si>
    <t xml:space="preserve">no separate mini-essay needed, info included in Instructions; apps apply w/basic info + ontime FAFSA on file; </t>
  </si>
  <si>
    <t>no separate mini-essay needed, info included in Instructions; apps apply w/basic info</t>
  </si>
  <si>
    <t>n/a</t>
  </si>
  <si>
    <t>Not on app</t>
  </si>
  <si>
    <t>Change name on app</t>
  </si>
  <si>
    <t>leave off</t>
  </si>
  <si>
    <t>All webpages, 2nd edits</t>
  </si>
  <si>
    <t>sent 2/27, not done 2/28</t>
  </si>
  <si>
    <r>
      <t xml:space="preserve">FY 12 - Increase from $7,500 to $8750. M.Ed. Amount held - not redistributed. FY 13 - Final allocation not approved until May 2012. WN authorized plan to expend the same amount as in FY 12. Difference btwn allocation/award to be covered by academics. FY 14 - guaranteed amounts ($7,500) at FY 11 level. Final allocation will be approved at May 2013 BOG meeting. Final allocation likely to be at FY 13 level. FY 15 - $26,250 (3 awards at $8,750). FY 16 - $26,250. Assumes same slpit as FY 15.  FY 17 - $26,250. Assumes same slpit as FY 15/16. FY 18 - $$26,250 - split as in past. </t>
    </r>
    <r>
      <rPr>
        <b/>
        <sz val="11"/>
        <color theme="1"/>
        <rFont val="Times New Roman"/>
        <family val="1"/>
      </rPr>
      <t>MPA split award between cohorts based on relative enrollment and credit load = TG@26.6%, PNAPP@73.4%</t>
    </r>
  </si>
  <si>
    <r>
      <t xml:space="preserve">Awarded to an MES and/or MPA Student. Agreed  $2,431 MES/MPA FY 12 (2-17-11). FY 13 - Agreed to split ($6,576 each).  FY 15 - Total $13,349. Assumed split 50:50. (GW: MES 6674 and MPA 6675). FY16 - Total $13,935. Asume 50:50 split. FY17 - Total $14,293. Asume 50:50 split. FY 18 - $14,214, assume 50:50 split; </t>
    </r>
    <r>
      <rPr>
        <b/>
        <sz val="11"/>
        <color theme="1"/>
        <rFont val="Times New Roman"/>
        <family val="1"/>
      </rPr>
      <t>MPA split award between cohorts based on relative enrollment and credit load = TG@26.6%, PNAPP@73.4%</t>
    </r>
  </si>
  <si>
    <t>included with Res waiver funds (below)</t>
  </si>
  <si>
    <t>MPA split award between cohorts based on relative enrollment and credit load = TG@26.6%, PNAPP@73.4%</t>
  </si>
  <si>
    <t>D Code/Fund</t>
  </si>
  <si>
    <t>FS25</t>
  </si>
  <si>
    <t>FS11</t>
  </si>
  <si>
    <t>FS36</t>
  </si>
  <si>
    <t>?</t>
  </si>
  <si>
    <t>FS12</t>
  </si>
  <si>
    <t>FS23</t>
  </si>
  <si>
    <t>F040</t>
  </si>
  <si>
    <t>FS99</t>
  </si>
  <si>
    <t>FS79</t>
  </si>
  <si>
    <t>FS24</t>
  </si>
  <si>
    <t>Sara Ann Bilezikian Fellowship</t>
  </si>
  <si>
    <t>FS55</t>
  </si>
  <si>
    <t>F162</t>
  </si>
  <si>
    <t>FS92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</si>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</sst>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b/>
      <i/>
      <u/>
      <sz val="1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9" fillId="0" borderId="10" xfId="0" applyFont="1" applyBorder="1"/>
    <xf numFmtId="0" fontId="19" fillId="0" borderId="10" xfId="0" applyFont="1" applyBorder="1" applyAlignment="1">
      <alignment wrapText="1"/>
    </xf>
    <xf numFmtId="164" fontId="19" fillId="0" borderId="10" xfId="42" applyNumberFormat="1" applyFont="1" applyBorder="1"/>
    <xf numFmtId="164" fontId="19" fillId="33" borderId="10" xfId="42" applyNumberFormat="1" applyFont="1" applyFill="1" applyBorder="1"/>
    <xf numFmtId="0" fontId="20" fillId="0" borderId="10" xfId="0" applyFont="1" applyBorder="1"/>
    <xf numFmtId="0" fontId="21" fillId="0" borderId="10" xfId="0" applyFont="1" applyBorder="1"/>
    <xf numFmtId="0" fontId="20" fillId="0" borderId="10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164" fontId="21" fillId="0" borderId="10" xfId="42" applyNumberFormat="1" applyFont="1" applyBorder="1"/>
    <xf numFmtId="0" fontId="19" fillId="0" borderId="13" xfId="0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164" fontId="19" fillId="0" borderId="13" xfId="42" applyNumberFormat="1" applyFont="1" applyBorder="1" applyAlignment="1">
      <alignment horizontal="center"/>
    </xf>
    <xf numFmtId="0" fontId="19" fillId="0" borderId="13" xfId="0" applyFont="1" applyBorder="1"/>
    <xf numFmtId="0" fontId="21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/>
    </xf>
    <xf numFmtId="164" fontId="21" fillId="0" borderId="12" xfId="42" applyNumberFormat="1" applyFont="1" applyBorder="1" applyAlignment="1">
      <alignment horizontal="center"/>
    </xf>
    <xf numFmtId="0" fontId="21" fillId="0" borderId="12" xfId="0" applyFont="1" applyBorder="1"/>
    <xf numFmtId="0" fontId="21" fillId="0" borderId="11" xfId="0" applyFont="1" applyBorder="1" applyAlignment="1">
      <alignment wrapText="1"/>
    </xf>
    <xf numFmtId="0" fontId="21" fillId="0" borderId="15" xfId="0" applyFont="1" applyBorder="1" applyAlignment="1">
      <alignment horizontal="center" wrapText="1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4" xfId="0" applyFont="1" applyBorder="1"/>
    <xf numFmtId="0" fontId="21" fillId="0" borderId="0" xfId="0" applyFont="1" applyBorder="1" applyAlignment="1">
      <alignment wrapText="1"/>
    </xf>
    <xf numFmtId="0" fontId="21" fillId="0" borderId="16" xfId="0" applyFont="1" applyBorder="1" applyAlignment="1">
      <alignment horizontal="center" wrapText="1"/>
    </xf>
    <xf numFmtId="0" fontId="19" fillId="0" borderId="13" xfId="0" applyFont="1" applyBorder="1" applyAlignment="1">
      <alignment horizontal="left" wrapText="1"/>
    </xf>
    <xf numFmtId="164" fontId="21" fillId="0" borderId="12" xfId="42" applyNumberFormat="1" applyFont="1" applyBorder="1" applyAlignment="1">
      <alignment horizontal="center" wrapText="1"/>
    </xf>
    <xf numFmtId="0" fontId="19" fillId="0" borderId="13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19" fillId="34" borderId="10" xfId="0" applyFont="1" applyFill="1" applyBorder="1" applyAlignment="1">
      <alignment wrapText="1"/>
    </xf>
    <xf numFmtId="0" fontId="19" fillId="34" borderId="10" xfId="0" applyFont="1" applyFill="1" applyBorder="1"/>
    <xf numFmtId="164" fontId="19" fillId="34" borderId="10" xfId="42" applyNumberFormat="1" applyFont="1" applyFill="1" applyBorder="1"/>
    <xf numFmtId="0" fontId="23" fillId="34" borderId="14" xfId="0" applyFont="1" applyFill="1" applyBorder="1" applyAlignment="1">
      <alignment vertical="top" wrapText="1"/>
    </xf>
    <xf numFmtId="43" fontId="19" fillId="34" borderId="10" xfId="42" applyNumberFormat="1" applyFont="1" applyFill="1" applyBorder="1"/>
    <xf numFmtId="164" fontId="19" fillId="34" borderId="10" xfId="42" applyNumberFormat="1" applyFont="1" applyFill="1" applyBorder="1" applyAlignment="1">
      <alignment wrapText="1"/>
    </xf>
    <xf numFmtId="0" fontId="19" fillId="34" borderId="0" xfId="0" applyFont="1" applyFill="1" applyBorder="1" applyAlignment="1">
      <alignment wrapText="1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wrapText="1"/>
    </xf>
    <xf numFmtId="164" fontId="18" fillId="0" borderId="10" xfId="42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wrapText="1"/>
    </xf>
    <xf numFmtId="0" fontId="19" fillId="0" borderId="10" xfId="0" applyFont="1" applyFill="1" applyBorder="1"/>
    <xf numFmtId="164" fontId="19" fillId="0" borderId="10" xfId="42" applyNumberFormat="1" applyFont="1" applyFill="1" applyBorder="1"/>
    <xf numFmtId="0" fontId="19" fillId="0" borderId="10" xfId="0" applyFont="1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7" sqref="J7"/>
    </sheetView>
  </sheetViews>
  <sheetFormatPr defaultRowHeight="15" x14ac:dyDescent="0.25"/>
  <cols>
    <col min="1" max="1" width="24.28515625" style="3" customWidth="1"/>
    <col min="2" max="2" width="31.7109375" style="4" customWidth="1"/>
    <col min="3" max="3" width="36.7109375" style="4" customWidth="1"/>
    <col min="4" max="4" width="15.42578125" style="46" customWidth="1"/>
    <col min="5" max="5" width="9.85546875" style="4" customWidth="1"/>
    <col min="6" max="6" width="13" style="3" customWidth="1"/>
    <col min="7" max="10" width="11.42578125" style="51" bestFit="1" customWidth="1"/>
    <col min="11" max="11" width="9.140625" style="50"/>
    <col min="12" max="12" width="11.42578125" style="51" bestFit="1" customWidth="1"/>
    <col min="13" max="13" width="36.7109375" style="52" customWidth="1"/>
    <col min="14" max="14" width="19" style="50" customWidth="1"/>
    <col min="15" max="18" width="9.140625" style="50"/>
    <col min="19" max="16384" width="9.140625" style="3"/>
  </cols>
  <sheetData>
    <row r="1" spans="1:14" ht="43.5" x14ac:dyDescent="0.25">
      <c r="A1" s="1" t="s">
        <v>0</v>
      </c>
      <c r="B1" s="2" t="s">
        <v>1</v>
      </c>
      <c r="C1" s="2" t="s">
        <v>2</v>
      </c>
      <c r="D1" s="45" t="s">
        <v>123</v>
      </c>
      <c r="E1" s="2" t="s">
        <v>58</v>
      </c>
      <c r="F1" s="1" t="s">
        <v>3</v>
      </c>
      <c r="G1" s="47"/>
      <c r="H1" s="47"/>
      <c r="I1" s="47"/>
      <c r="J1" s="47"/>
      <c r="K1" s="48"/>
      <c r="L1" s="47"/>
      <c r="M1" s="49"/>
    </row>
    <row r="2" spans="1:14" ht="30" x14ac:dyDescent="0.25">
      <c r="A2" s="3" t="s">
        <v>9</v>
      </c>
      <c r="B2" s="4" t="s">
        <v>10</v>
      </c>
      <c r="C2" s="4" t="s">
        <v>11</v>
      </c>
      <c r="D2" s="46" t="s">
        <v>133</v>
      </c>
      <c r="E2" s="4" t="s">
        <v>7</v>
      </c>
      <c r="F2" s="3">
        <v>9204</v>
      </c>
    </row>
    <row r="3" spans="1:14" x14ac:dyDescent="0.25">
      <c r="B3" s="4" t="s">
        <v>52</v>
      </c>
      <c r="C3" s="4" t="s">
        <v>53</v>
      </c>
      <c r="D3" s="46" t="s">
        <v>127</v>
      </c>
      <c r="E3" s="4" t="s">
        <v>5</v>
      </c>
      <c r="F3" s="3">
        <v>92002</v>
      </c>
      <c r="N3" s="52"/>
    </row>
    <row r="4" spans="1:14" ht="30" x14ac:dyDescent="0.25">
      <c r="B4" s="4" t="s">
        <v>76</v>
      </c>
      <c r="C4" s="4" t="s">
        <v>12</v>
      </c>
      <c r="D4" s="46" t="s">
        <v>131</v>
      </c>
      <c r="E4" s="4" t="s">
        <v>5</v>
      </c>
      <c r="F4" s="3">
        <v>9257</v>
      </c>
    </row>
    <row r="5" spans="1:14" ht="105" x14ac:dyDescent="0.25">
      <c r="A5" s="3" t="s">
        <v>12</v>
      </c>
      <c r="B5" s="4" t="s">
        <v>13</v>
      </c>
      <c r="C5" s="4" t="s">
        <v>46</v>
      </c>
      <c r="D5" s="46" t="s">
        <v>132</v>
      </c>
      <c r="E5" s="4" t="s">
        <v>60</v>
      </c>
      <c r="F5" s="3">
        <v>96057</v>
      </c>
    </row>
    <row r="6" spans="1:14" ht="30" x14ac:dyDescent="0.25">
      <c r="A6" s="3" t="s">
        <v>12</v>
      </c>
      <c r="B6" s="4" t="s">
        <v>15</v>
      </c>
      <c r="C6" s="4" t="s">
        <v>11</v>
      </c>
      <c r="D6" s="46" t="s">
        <v>127</v>
      </c>
      <c r="E6" s="4" t="s">
        <v>4</v>
      </c>
      <c r="F6" s="3">
        <v>9259</v>
      </c>
    </row>
    <row r="7" spans="1:14" ht="30" x14ac:dyDescent="0.25">
      <c r="A7" s="3" t="s">
        <v>12</v>
      </c>
      <c r="B7" s="4" t="s">
        <v>16</v>
      </c>
      <c r="C7" s="4" t="s">
        <v>17</v>
      </c>
      <c r="D7" s="46" t="s">
        <v>126</v>
      </c>
      <c r="E7" s="4" t="s">
        <v>55</v>
      </c>
      <c r="F7" s="3" t="s">
        <v>36</v>
      </c>
      <c r="N7" s="52"/>
    </row>
    <row r="8" spans="1:14" ht="30" x14ac:dyDescent="0.25">
      <c r="A8" s="3" t="s">
        <v>12</v>
      </c>
      <c r="B8" s="4" t="s">
        <v>18</v>
      </c>
      <c r="C8" s="4" t="s">
        <v>17</v>
      </c>
      <c r="D8" s="46" t="s">
        <v>129</v>
      </c>
      <c r="E8" s="4" t="s">
        <v>5</v>
      </c>
      <c r="F8" s="3">
        <v>61005</v>
      </c>
    </row>
    <row r="9" spans="1:14" x14ac:dyDescent="0.25">
      <c r="A9" s="3" t="s">
        <v>12</v>
      </c>
      <c r="B9" s="4" t="s">
        <v>19</v>
      </c>
      <c r="C9" s="4" t="s">
        <v>20</v>
      </c>
      <c r="D9" s="46" t="s">
        <v>127</v>
      </c>
      <c r="E9" s="4" t="s">
        <v>7</v>
      </c>
      <c r="F9" s="3" t="s">
        <v>21</v>
      </c>
    </row>
    <row r="10" spans="1:14" ht="30" x14ac:dyDescent="0.25">
      <c r="A10" s="3" t="s">
        <v>12</v>
      </c>
      <c r="B10" s="4" t="s">
        <v>37</v>
      </c>
      <c r="C10" s="4" t="s">
        <v>11</v>
      </c>
      <c r="D10" s="46" t="s">
        <v>127</v>
      </c>
      <c r="E10" s="4" t="s">
        <v>4</v>
      </c>
      <c r="F10" s="3">
        <v>92115</v>
      </c>
    </row>
    <row r="11" spans="1:14" ht="30" x14ac:dyDescent="0.25">
      <c r="A11" s="3" t="s">
        <v>12</v>
      </c>
      <c r="B11" s="4" t="s">
        <v>38</v>
      </c>
      <c r="C11" s="4" t="s">
        <v>11</v>
      </c>
      <c r="D11" s="46" t="s">
        <v>128</v>
      </c>
      <c r="E11" s="4" t="s">
        <v>5</v>
      </c>
      <c r="F11" s="3">
        <v>9015</v>
      </c>
    </row>
    <row r="12" spans="1:14" ht="45" x14ac:dyDescent="0.25">
      <c r="A12" s="3" t="s">
        <v>12</v>
      </c>
      <c r="B12" s="4" t="s">
        <v>39</v>
      </c>
      <c r="C12" s="4" t="s">
        <v>11</v>
      </c>
      <c r="D12" s="46" t="s">
        <v>125</v>
      </c>
      <c r="E12" s="4" t="s">
        <v>56</v>
      </c>
      <c r="F12" s="3">
        <v>9015</v>
      </c>
      <c r="N12" s="52"/>
    </row>
    <row r="13" spans="1:14" ht="30" x14ac:dyDescent="0.25">
      <c r="A13" s="3" t="s">
        <v>12</v>
      </c>
      <c r="B13" s="4" t="s">
        <v>134</v>
      </c>
      <c r="C13" s="4" t="s">
        <v>40</v>
      </c>
      <c r="D13" s="46" t="s">
        <v>135</v>
      </c>
      <c r="E13" s="4" t="s">
        <v>4</v>
      </c>
      <c r="F13" s="4" t="s">
        <v>41</v>
      </c>
    </row>
    <row r="14" spans="1:14" ht="150.75" customHeight="1" x14ac:dyDescent="0.25">
      <c r="A14" s="3" t="s">
        <v>12</v>
      </c>
      <c r="B14" s="4" t="s">
        <v>92</v>
      </c>
      <c r="C14" s="4" t="s">
        <v>22</v>
      </c>
      <c r="D14" s="46" t="s">
        <v>130</v>
      </c>
      <c r="E14" s="4" t="s">
        <v>5</v>
      </c>
      <c r="F14" s="3">
        <v>96053</v>
      </c>
      <c r="N14" s="52"/>
    </row>
    <row r="15" spans="1:14" ht="30" x14ac:dyDescent="0.25">
      <c r="A15" s="3" t="s">
        <v>12</v>
      </c>
      <c r="B15" s="4" t="s">
        <v>23</v>
      </c>
      <c r="C15" s="4" t="s">
        <v>22</v>
      </c>
      <c r="D15" s="46" t="s">
        <v>136</v>
      </c>
      <c r="E15" s="4" t="s">
        <v>4</v>
      </c>
      <c r="F15" s="3" t="s">
        <v>42</v>
      </c>
    </row>
    <row r="16" spans="1:14" x14ac:dyDescent="0.25">
      <c r="A16" s="3" t="s">
        <v>12</v>
      </c>
      <c r="B16" s="4" t="s">
        <v>24</v>
      </c>
      <c r="C16" s="4" t="s">
        <v>22</v>
      </c>
      <c r="D16" s="46" t="s">
        <v>137</v>
      </c>
      <c r="E16" s="4" t="s">
        <v>4</v>
      </c>
      <c r="F16" s="3">
        <v>94006</v>
      </c>
    </row>
    <row r="17" spans="1:6" ht="45" x14ac:dyDescent="0.25">
      <c r="A17" s="3" t="s">
        <v>12</v>
      </c>
      <c r="B17" s="4" t="s">
        <v>25</v>
      </c>
      <c r="C17" s="4" t="s">
        <v>45</v>
      </c>
      <c r="D17" s="46" t="s">
        <v>127</v>
      </c>
      <c r="E17" s="4" t="s">
        <v>59</v>
      </c>
      <c r="F17" s="3" t="s">
        <v>26</v>
      </c>
    </row>
    <row r="18" spans="1:6" ht="45" x14ac:dyDescent="0.25">
      <c r="A18" s="3" t="s">
        <v>12</v>
      </c>
      <c r="B18" s="4" t="s">
        <v>27</v>
      </c>
      <c r="C18" s="4" t="s">
        <v>43</v>
      </c>
      <c r="D18" s="46" t="s">
        <v>124</v>
      </c>
      <c r="E18" s="4" t="s">
        <v>56</v>
      </c>
      <c r="F18" s="3">
        <v>57047</v>
      </c>
    </row>
    <row r="19" spans="1:6" x14ac:dyDescent="0.25">
      <c r="A19" s="3" t="s">
        <v>12</v>
      </c>
      <c r="B19" s="4" t="s">
        <v>28</v>
      </c>
      <c r="C19" s="4" t="s">
        <v>29</v>
      </c>
      <c r="D19" s="46" t="s">
        <v>127</v>
      </c>
      <c r="E19" s="4" t="s">
        <v>61</v>
      </c>
    </row>
    <row r="20" spans="1:6" x14ac:dyDescent="0.25">
      <c r="A20" s="3" t="s">
        <v>12</v>
      </c>
      <c r="B20" s="4" t="s">
        <v>30</v>
      </c>
      <c r="D20" s="46" t="s">
        <v>138</v>
      </c>
      <c r="E20" s="4" t="s">
        <v>61</v>
      </c>
    </row>
    <row r="21" spans="1:6" x14ac:dyDescent="0.25">
      <c r="A21" s="3" t="s">
        <v>12</v>
      </c>
      <c r="B21" s="4" t="s">
        <v>31</v>
      </c>
      <c r="C21" s="4" t="s">
        <v>32</v>
      </c>
      <c r="D21" s="46" t="s">
        <v>127</v>
      </c>
      <c r="E21" s="4" t="s">
        <v>61</v>
      </c>
    </row>
    <row r="22" spans="1:6" x14ac:dyDescent="0.25">
      <c r="A22" s="3" t="s">
        <v>12</v>
      </c>
      <c r="B22" s="4" t="s">
        <v>31</v>
      </c>
      <c r="C22" s="4" t="s">
        <v>44</v>
      </c>
      <c r="D22" s="46" t="s">
        <v>127</v>
      </c>
      <c r="E22" s="4" t="s">
        <v>5</v>
      </c>
      <c r="F22" s="3">
        <v>61014</v>
      </c>
    </row>
    <row r="23" spans="1:6" x14ac:dyDescent="0.25">
      <c r="A23" s="3" t="s">
        <v>33</v>
      </c>
      <c r="B23" s="4" t="s">
        <v>34</v>
      </c>
      <c r="C23" s="4" t="s">
        <v>35</v>
      </c>
      <c r="D23" s="46" t="s">
        <v>127</v>
      </c>
      <c r="E23" s="4" t="s">
        <v>61</v>
      </c>
    </row>
    <row r="28" spans="1:6" x14ac:dyDescent="0.25">
      <c r="A28" s="7"/>
    </row>
    <row r="35" spans="11:11" x14ac:dyDescent="0.25">
      <c r="K35" s="51"/>
    </row>
    <row r="58" spans="11:11" x14ac:dyDescent="0.25">
      <c r="K58" s="51"/>
    </row>
  </sheetData>
  <printOptions horizontalCentered="1"/>
  <pageMargins left="0" right="0" top="1" bottom="1" header="0.5" footer="0.5"/>
  <pageSetup scale="60" orientation="landscape" r:id="rId1"/>
  <headerFooter>
    <oddHeader xml:space="preserve">&amp;C&amp;"Times New Roman,Regular"Summary
Graduate Programs - Waivers &amp; Scholarships
Academic Year 2017-18
</oddHeader>
    <oddFooter>&amp;L&amp;D&amp;C&amp;F&amp;R&amp;P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pane xSplit="2" ySplit="2" topLeftCell="E8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defaultRowHeight="15" x14ac:dyDescent="0.25"/>
  <cols>
    <col min="1" max="1" width="7.5703125" style="4" customWidth="1"/>
    <col min="2" max="2" width="31.7109375" style="4" customWidth="1"/>
    <col min="3" max="3" width="11" style="4" customWidth="1"/>
    <col min="4" max="4" width="9.85546875" style="4" customWidth="1"/>
    <col min="5" max="7" width="13" style="3" customWidth="1"/>
    <col min="8" max="8" width="11.42578125" style="5" bestFit="1" customWidth="1"/>
    <col min="9" max="9" width="11.42578125" style="5" customWidth="1"/>
    <col min="10" max="11" width="11.42578125" style="5" bestFit="1" customWidth="1"/>
    <col min="12" max="12" width="7.7109375" style="4" customWidth="1"/>
    <col min="13" max="15" width="36.7109375" style="4" customWidth="1"/>
    <col min="16" max="16" width="31.28515625" style="3" customWidth="1"/>
    <col min="17" max="17" width="5.28515625" style="3" customWidth="1"/>
    <col min="18" max="18" width="6.7109375" style="3" customWidth="1"/>
    <col min="19" max="19" width="18.5703125" style="4" customWidth="1"/>
    <col min="20" max="20" width="5.7109375" style="3" customWidth="1"/>
    <col min="21" max="21" width="20" style="3" customWidth="1"/>
    <col min="22" max="22" width="6.85546875" style="3" customWidth="1"/>
    <col min="23" max="23" width="6.7109375" style="3" customWidth="1"/>
    <col min="24" max="24" width="9.140625" style="3"/>
    <col min="25" max="25" width="13.28515625" style="3" customWidth="1"/>
    <col min="26" max="16384" width="9.140625" style="3"/>
  </cols>
  <sheetData>
    <row r="1" spans="1:25" s="8" customFormat="1" ht="15" customHeight="1" x14ac:dyDescent="0.2">
      <c r="A1" s="10"/>
      <c r="B1" s="10"/>
      <c r="C1" s="10"/>
      <c r="D1" s="10"/>
      <c r="H1" s="11"/>
      <c r="I1" s="11"/>
      <c r="J1" s="11"/>
      <c r="K1" s="11"/>
      <c r="L1" s="25"/>
      <c r="M1" s="20"/>
      <c r="N1" s="25"/>
      <c r="O1" s="25"/>
      <c r="P1" s="40" t="s">
        <v>73</v>
      </c>
      <c r="Q1" s="41"/>
      <c r="R1" s="42"/>
      <c r="S1" s="39" t="s">
        <v>77</v>
      </c>
      <c r="T1" s="39"/>
      <c r="U1" s="40" t="s">
        <v>72</v>
      </c>
      <c r="V1" s="41"/>
      <c r="W1" s="42"/>
      <c r="X1" s="43" t="s">
        <v>117</v>
      </c>
      <c r="Y1" s="44"/>
    </row>
    <row r="2" spans="1:25" s="19" customFormat="1" ht="41.25" customHeight="1" x14ac:dyDescent="0.2">
      <c r="A2" s="16" t="s">
        <v>0</v>
      </c>
      <c r="B2" s="16" t="s">
        <v>1</v>
      </c>
      <c r="C2" s="16" t="s">
        <v>2</v>
      </c>
      <c r="D2" s="16" t="s">
        <v>58</v>
      </c>
      <c r="E2" s="17" t="s">
        <v>3</v>
      </c>
      <c r="F2" s="17" t="s">
        <v>123</v>
      </c>
      <c r="G2" s="17"/>
      <c r="H2" s="28" t="s">
        <v>97</v>
      </c>
      <c r="I2" s="18" t="s">
        <v>98</v>
      </c>
      <c r="J2" s="18" t="s">
        <v>6</v>
      </c>
      <c r="K2" s="18" t="s">
        <v>8</v>
      </c>
      <c r="L2" s="26" t="s">
        <v>93</v>
      </c>
      <c r="M2" s="21" t="s">
        <v>100</v>
      </c>
      <c r="N2" s="26" t="s">
        <v>71</v>
      </c>
      <c r="O2" s="26" t="s">
        <v>83</v>
      </c>
      <c r="P2" s="22" t="s">
        <v>75</v>
      </c>
      <c r="Q2" s="22" t="s">
        <v>74</v>
      </c>
      <c r="R2" s="23" t="s">
        <v>105</v>
      </c>
      <c r="S2" s="30" t="s">
        <v>75</v>
      </c>
      <c r="T2" s="24" t="s">
        <v>74</v>
      </c>
      <c r="U2" s="22" t="s">
        <v>75</v>
      </c>
      <c r="V2" s="22" t="s">
        <v>74</v>
      </c>
      <c r="W2" s="23" t="s">
        <v>105</v>
      </c>
      <c r="X2" s="19" t="s">
        <v>74</v>
      </c>
      <c r="Y2" s="31" t="s">
        <v>105</v>
      </c>
    </row>
    <row r="3" spans="1:25" s="15" customFormat="1" ht="29.25" customHeight="1" x14ac:dyDescent="0.25">
      <c r="A3" s="12" t="s">
        <v>63</v>
      </c>
      <c r="B3" s="27" t="s">
        <v>64</v>
      </c>
      <c r="C3" s="12" t="s">
        <v>65</v>
      </c>
      <c r="D3" s="12" t="s">
        <v>5</v>
      </c>
      <c r="E3" s="13"/>
      <c r="F3" s="13" t="s">
        <v>113</v>
      </c>
      <c r="G3" s="13"/>
      <c r="H3" s="14" t="s">
        <v>14</v>
      </c>
      <c r="I3" s="14"/>
      <c r="J3" s="14"/>
      <c r="K3" s="14"/>
      <c r="L3" s="12" t="s">
        <v>94</v>
      </c>
      <c r="M3" s="12"/>
      <c r="N3" s="12"/>
      <c r="O3" s="12"/>
      <c r="Q3" s="29" t="s">
        <v>108</v>
      </c>
      <c r="R3" s="29" t="s">
        <v>108</v>
      </c>
      <c r="S3" s="29"/>
      <c r="T3" s="15" t="s">
        <v>101</v>
      </c>
      <c r="V3" s="3" t="s">
        <v>106</v>
      </c>
      <c r="W3" s="3" t="s">
        <v>101</v>
      </c>
    </row>
    <row r="4" spans="1:25" ht="90" x14ac:dyDescent="0.25">
      <c r="A4" s="4" t="s">
        <v>12</v>
      </c>
      <c r="B4" s="4" t="s">
        <v>66</v>
      </c>
      <c r="C4" s="4" t="s">
        <v>43</v>
      </c>
      <c r="D4" s="4" t="s">
        <v>56</v>
      </c>
      <c r="E4" s="3">
        <v>57047</v>
      </c>
      <c r="F4" s="3" t="s">
        <v>124</v>
      </c>
      <c r="H4" s="5">
        <v>1000</v>
      </c>
      <c r="J4" s="5">
        <v>0</v>
      </c>
      <c r="K4" s="5">
        <f>SUM(H4:J4)</f>
        <v>1000</v>
      </c>
      <c r="L4" s="4" t="s">
        <v>99</v>
      </c>
      <c r="M4" s="4" t="s">
        <v>50</v>
      </c>
      <c r="Q4" s="3" t="s">
        <v>106</v>
      </c>
      <c r="R4" s="3" t="s">
        <v>101</v>
      </c>
      <c r="T4" s="3" t="s">
        <v>101</v>
      </c>
      <c r="V4" s="3" t="s">
        <v>106</v>
      </c>
      <c r="W4" s="3" t="s">
        <v>101</v>
      </c>
    </row>
    <row r="5" spans="1:25" ht="283.5" x14ac:dyDescent="0.25">
      <c r="A5" s="4" t="s">
        <v>12</v>
      </c>
      <c r="B5" s="4" t="s">
        <v>68</v>
      </c>
      <c r="C5" s="4" t="s">
        <v>11</v>
      </c>
      <c r="D5" s="4" t="s">
        <v>56</v>
      </c>
      <c r="E5" s="3">
        <v>9015</v>
      </c>
      <c r="F5" s="3" t="s">
        <v>125</v>
      </c>
      <c r="H5" s="5">
        <v>8750</v>
      </c>
      <c r="I5" s="5">
        <v>6422</v>
      </c>
      <c r="J5" s="5">
        <f>H5*0.266</f>
        <v>2327.5</v>
      </c>
      <c r="L5" s="4" t="s">
        <v>94</v>
      </c>
      <c r="M5" s="4" t="s">
        <v>119</v>
      </c>
      <c r="N5" s="4" t="s">
        <v>122</v>
      </c>
      <c r="P5" s="3" t="s">
        <v>102</v>
      </c>
      <c r="Q5" s="3" t="s">
        <v>106</v>
      </c>
      <c r="R5" s="3" t="s">
        <v>101</v>
      </c>
      <c r="S5" s="4" t="s">
        <v>111</v>
      </c>
      <c r="T5" s="3" t="s">
        <v>101</v>
      </c>
      <c r="U5" s="3" t="s">
        <v>102</v>
      </c>
      <c r="V5" s="3" t="s">
        <v>106</v>
      </c>
      <c r="W5" s="3" t="s">
        <v>101</v>
      </c>
    </row>
    <row r="6" spans="1:25" ht="178.5" x14ac:dyDescent="0.25">
      <c r="A6" s="4" t="s">
        <v>12</v>
      </c>
      <c r="B6" s="4" t="s">
        <v>67</v>
      </c>
      <c r="C6" s="4" t="s">
        <v>17</v>
      </c>
      <c r="D6" s="4" t="s">
        <v>55</v>
      </c>
      <c r="E6" s="3" t="s">
        <v>36</v>
      </c>
      <c r="F6" s="3" t="s">
        <v>126</v>
      </c>
      <c r="H6" s="5">
        <v>7107</v>
      </c>
      <c r="I6" s="5">
        <f>H6-J6</f>
        <v>5216.5380000000005</v>
      </c>
      <c r="J6" s="5">
        <f>0.266*H6</f>
        <v>1890.462</v>
      </c>
      <c r="L6" s="4" t="s">
        <v>94</v>
      </c>
      <c r="M6" s="4" t="s">
        <v>120</v>
      </c>
      <c r="N6" s="4" t="s">
        <v>122</v>
      </c>
      <c r="P6" s="3" t="s">
        <v>102</v>
      </c>
      <c r="Q6" s="3" t="s">
        <v>106</v>
      </c>
      <c r="R6" s="3" t="s">
        <v>101</v>
      </c>
      <c r="S6" s="4" t="s">
        <v>102</v>
      </c>
      <c r="T6" s="3" t="s">
        <v>101</v>
      </c>
      <c r="U6" s="3" t="s">
        <v>102</v>
      </c>
      <c r="V6" s="3" t="s">
        <v>106</v>
      </c>
      <c r="W6" s="3" t="s">
        <v>101</v>
      </c>
    </row>
    <row r="7" spans="1:25" ht="240" x14ac:dyDescent="0.25">
      <c r="A7" s="4" t="s">
        <v>12</v>
      </c>
      <c r="B7" s="4" t="s">
        <v>69</v>
      </c>
      <c r="C7" s="4" t="s">
        <v>45</v>
      </c>
      <c r="D7" s="4" t="s">
        <v>59</v>
      </c>
      <c r="E7" s="3" t="s">
        <v>26</v>
      </c>
      <c r="F7" s="3" t="s">
        <v>127</v>
      </c>
      <c r="H7" s="5">
        <v>0</v>
      </c>
      <c r="J7" s="6" t="s">
        <v>14</v>
      </c>
      <c r="K7" s="5">
        <v>17578</v>
      </c>
      <c r="L7" s="4" t="s">
        <v>94</v>
      </c>
      <c r="M7" s="4" t="s">
        <v>49</v>
      </c>
      <c r="Q7" s="3" t="s">
        <v>106</v>
      </c>
      <c r="R7" s="3" t="s">
        <v>101</v>
      </c>
      <c r="T7" s="3" t="s">
        <v>101</v>
      </c>
      <c r="V7" s="3" t="s">
        <v>106</v>
      </c>
      <c r="W7" s="3" t="s">
        <v>101</v>
      </c>
    </row>
    <row r="8" spans="1:25" ht="75" x14ac:dyDescent="0.25">
      <c r="A8" s="4" t="s">
        <v>12</v>
      </c>
      <c r="B8" s="4" t="s">
        <v>70</v>
      </c>
      <c r="C8" s="4" t="s">
        <v>11</v>
      </c>
      <c r="D8" s="4" t="s">
        <v>5</v>
      </c>
      <c r="E8" s="3">
        <v>9015</v>
      </c>
      <c r="F8" s="3" t="s">
        <v>128</v>
      </c>
      <c r="H8" s="5">
        <v>400</v>
      </c>
      <c r="J8" s="5">
        <v>0</v>
      </c>
      <c r="K8" s="5">
        <f>SUM(H8:J8)</f>
        <v>400</v>
      </c>
      <c r="L8" s="4" t="s">
        <v>99</v>
      </c>
      <c r="M8" s="4" t="s">
        <v>48</v>
      </c>
      <c r="Q8" s="4" t="s">
        <v>109</v>
      </c>
      <c r="R8" s="4" t="s">
        <v>109</v>
      </c>
      <c r="T8" s="3" t="s">
        <v>101</v>
      </c>
      <c r="V8" s="3" t="s">
        <v>106</v>
      </c>
      <c r="W8" s="3" t="s">
        <v>101</v>
      </c>
    </row>
    <row r="9" spans="1:25" ht="240" x14ac:dyDescent="0.25">
      <c r="A9" s="4" t="s">
        <v>12</v>
      </c>
      <c r="B9" s="4" t="s">
        <v>18</v>
      </c>
      <c r="C9" s="4" t="s">
        <v>17</v>
      </c>
      <c r="D9" s="4" t="s">
        <v>5</v>
      </c>
      <c r="E9" s="3">
        <v>61005</v>
      </c>
      <c r="F9" s="3" t="s">
        <v>129</v>
      </c>
      <c r="H9" s="5">
        <v>1428</v>
      </c>
      <c r="J9" s="5">
        <v>0</v>
      </c>
      <c r="K9" s="5">
        <v>1428</v>
      </c>
      <c r="L9" s="4" t="s">
        <v>99</v>
      </c>
      <c r="M9" s="4" t="s">
        <v>47</v>
      </c>
      <c r="P9" s="3" t="s">
        <v>103</v>
      </c>
      <c r="Q9" s="3" t="s">
        <v>106</v>
      </c>
      <c r="R9" s="3" t="s">
        <v>101</v>
      </c>
      <c r="S9" s="4" t="s">
        <v>103</v>
      </c>
      <c r="T9" s="3" t="s">
        <v>101</v>
      </c>
      <c r="U9" s="3" t="s">
        <v>103</v>
      </c>
      <c r="V9" s="3" t="s">
        <v>106</v>
      </c>
      <c r="W9" s="3" t="s">
        <v>101</v>
      </c>
    </row>
    <row r="10" spans="1:25" s="33" customFormat="1" ht="135" x14ac:dyDescent="0.25">
      <c r="A10" s="32" t="s">
        <v>12</v>
      </c>
      <c r="B10" s="32" t="s">
        <v>82</v>
      </c>
      <c r="C10" s="32" t="s">
        <v>53</v>
      </c>
      <c r="D10" s="32" t="s">
        <v>5</v>
      </c>
      <c r="E10" s="33">
        <v>92002</v>
      </c>
      <c r="F10" s="33" t="s">
        <v>127</v>
      </c>
      <c r="H10" s="34">
        <v>3143</v>
      </c>
      <c r="I10" s="36"/>
      <c r="J10" s="34"/>
      <c r="K10" s="34"/>
      <c r="L10" s="32" t="s">
        <v>94</v>
      </c>
      <c r="M10" s="32" t="s">
        <v>62</v>
      </c>
      <c r="N10" s="38"/>
      <c r="O10" s="35" t="s">
        <v>96</v>
      </c>
      <c r="P10" s="33" t="s">
        <v>80</v>
      </c>
      <c r="Q10" s="33" t="s">
        <v>106</v>
      </c>
      <c r="R10" s="32" t="s">
        <v>118</v>
      </c>
      <c r="S10" s="32" t="s">
        <v>80</v>
      </c>
      <c r="T10" s="33" t="s">
        <v>101</v>
      </c>
      <c r="U10" s="33" t="s">
        <v>80</v>
      </c>
      <c r="V10" s="32" t="s">
        <v>106</v>
      </c>
      <c r="W10" s="32" t="s">
        <v>118</v>
      </c>
    </row>
    <row r="11" spans="1:25" ht="75" x14ac:dyDescent="0.25">
      <c r="A11" s="4" t="s">
        <v>63</v>
      </c>
      <c r="B11" s="4" t="s">
        <v>90</v>
      </c>
      <c r="C11" s="4" t="s">
        <v>65</v>
      </c>
      <c r="F11" s="3" t="s">
        <v>113</v>
      </c>
      <c r="H11" s="5" t="s">
        <v>14</v>
      </c>
      <c r="L11" s="4" t="s">
        <v>94</v>
      </c>
      <c r="P11" s="3" t="s">
        <v>79</v>
      </c>
      <c r="Q11" s="3" t="s">
        <v>106</v>
      </c>
      <c r="R11" s="3" t="s">
        <v>101</v>
      </c>
      <c r="S11" s="4" t="s">
        <v>112</v>
      </c>
      <c r="T11" s="3" t="s">
        <v>101</v>
      </c>
      <c r="U11" s="3" t="s">
        <v>79</v>
      </c>
      <c r="V11" s="3" t="s">
        <v>106</v>
      </c>
      <c r="W11" s="3" t="s">
        <v>106</v>
      </c>
    </row>
    <row r="12" spans="1:25" ht="45" x14ac:dyDescent="0.25">
      <c r="A12" s="4" t="s">
        <v>12</v>
      </c>
      <c r="B12" s="4" t="s">
        <v>110</v>
      </c>
      <c r="C12" s="4" t="s">
        <v>44</v>
      </c>
      <c r="D12" s="4" t="s">
        <v>5</v>
      </c>
      <c r="E12" s="3">
        <v>61014</v>
      </c>
      <c r="F12" s="3" t="s">
        <v>127</v>
      </c>
      <c r="J12" s="5">
        <v>2738</v>
      </c>
      <c r="K12" s="5">
        <f>SUM(H12:J12)</f>
        <v>2738</v>
      </c>
      <c r="L12" s="4" t="s">
        <v>94</v>
      </c>
      <c r="M12" s="4" t="s">
        <v>51</v>
      </c>
      <c r="P12" s="3" t="s">
        <v>107</v>
      </c>
      <c r="Q12" s="3" t="s">
        <v>106</v>
      </c>
      <c r="R12" s="3" t="s">
        <v>101</v>
      </c>
      <c r="S12" s="4" t="s">
        <v>107</v>
      </c>
      <c r="T12" s="3" t="s">
        <v>101</v>
      </c>
      <c r="U12" s="3" t="s">
        <v>107</v>
      </c>
      <c r="V12" s="3" t="s">
        <v>106</v>
      </c>
      <c r="W12" s="3" t="s">
        <v>106</v>
      </c>
    </row>
    <row r="13" spans="1:25" ht="75" x14ac:dyDescent="0.25">
      <c r="A13" s="4" t="s">
        <v>63</v>
      </c>
      <c r="B13" s="4" t="s">
        <v>91</v>
      </c>
      <c r="C13" s="4" t="s">
        <v>65</v>
      </c>
      <c r="F13" s="3" t="s">
        <v>113</v>
      </c>
      <c r="H13" s="5" t="s">
        <v>14</v>
      </c>
      <c r="L13" s="4" t="s">
        <v>94</v>
      </c>
      <c r="P13" s="3" t="s">
        <v>79</v>
      </c>
      <c r="Q13" s="3" t="s">
        <v>106</v>
      </c>
      <c r="R13" s="3" t="s">
        <v>101</v>
      </c>
      <c r="S13" s="4" t="s">
        <v>112</v>
      </c>
      <c r="T13" s="3" t="s">
        <v>101</v>
      </c>
      <c r="U13" s="3" t="s">
        <v>79</v>
      </c>
      <c r="V13" s="3" t="s">
        <v>106</v>
      </c>
      <c r="W13" s="3" t="s">
        <v>106</v>
      </c>
    </row>
    <row r="14" spans="1:25" ht="180" x14ac:dyDescent="0.25">
      <c r="A14" s="4" t="s">
        <v>12</v>
      </c>
      <c r="B14" s="4" t="s">
        <v>92</v>
      </c>
      <c r="C14" s="4" t="s">
        <v>22</v>
      </c>
      <c r="D14" s="4" t="s">
        <v>5</v>
      </c>
      <c r="E14" s="3">
        <v>96053</v>
      </c>
      <c r="F14" s="3" t="s">
        <v>130</v>
      </c>
      <c r="H14" s="5">
        <v>6333</v>
      </c>
      <c r="J14" s="5">
        <v>0</v>
      </c>
      <c r="K14" s="5">
        <f>SUM(H14:J14)</f>
        <v>6333</v>
      </c>
      <c r="L14" s="4" t="s">
        <v>99</v>
      </c>
      <c r="M14" s="4" t="s">
        <v>57</v>
      </c>
      <c r="P14" s="4" t="s">
        <v>104</v>
      </c>
      <c r="Q14" s="3" t="s">
        <v>106</v>
      </c>
      <c r="R14" s="3" t="s">
        <v>101</v>
      </c>
      <c r="S14" s="4" t="s">
        <v>78</v>
      </c>
      <c r="T14" s="4" t="s">
        <v>116</v>
      </c>
      <c r="U14" s="4" t="s">
        <v>104</v>
      </c>
      <c r="V14" s="3" t="s">
        <v>106</v>
      </c>
      <c r="W14" s="3" t="s">
        <v>106</v>
      </c>
    </row>
    <row r="15" spans="1:25" ht="30" x14ac:dyDescent="0.25">
      <c r="A15" s="4" t="s">
        <v>12</v>
      </c>
      <c r="B15" s="4" t="s">
        <v>76</v>
      </c>
      <c r="C15" s="4" t="s">
        <v>12</v>
      </c>
      <c r="D15" s="4" t="s">
        <v>5</v>
      </c>
      <c r="E15" s="3">
        <v>9257</v>
      </c>
      <c r="F15" s="3" t="s">
        <v>131</v>
      </c>
      <c r="J15" s="5">
        <v>3000</v>
      </c>
      <c r="K15" s="5">
        <f>J15</f>
        <v>3000</v>
      </c>
      <c r="L15" s="4" t="s">
        <v>94</v>
      </c>
      <c r="M15" s="4" t="s">
        <v>54</v>
      </c>
      <c r="P15" s="4" t="s">
        <v>81</v>
      </c>
      <c r="Q15" s="3" t="s">
        <v>106</v>
      </c>
      <c r="R15" s="3" t="s">
        <v>101</v>
      </c>
      <c r="S15" s="4" t="s">
        <v>114</v>
      </c>
      <c r="T15" s="3" t="s">
        <v>113</v>
      </c>
      <c r="U15" s="4" t="s">
        <v>81</v>
      </c>
      <c r="V15" s="3" t="s">
        <v>106</v>
      </c>
      <c r="W15" s="3" t="s">
        <v>106</v>
      </c>
    </row>
    <row r="16" spans="1:25" s="33" customFormat="1" ht="105" x14ac:dyDescent="0.25">
      <c r="A16" s="32" t="s">
        <v>63</v>
      </c>
      <c r="B16" s="32" t="s">
        <v>84</v>
      </c>
      <c r="C16" s="32" t="s">
        <v>63</v>
      </c>
      <c r="D16" s="32"/>
      <c r="H16" s="37" t="s">
        <v>121</v>
      </c>
      <c r="I16" s="37" t="s">
        <v>121</v>
      </c>
      <c r="J16" s="37" t="s">
        <v>121</v>
      </c>
      <c r="K16" s="34"/>
      <c r="L16" s="32" t="s">
        <v>94</v>
      </c>
      <c r="M16" s="32"/>
      <c r="N16" s="32"/>
      <c r="O16" s="32"/>
      <c r="Q16" s="33" t="s">
        <v>106</v>
      </c>
      <c r="R16" s="32" t="s">
        <v>118</v>
      </c>
      <c r="S16" s="32" t="s">
        <v>111</v>
      </c>
      <c r="T16" s="33" t="s">
        <v>101</v>
      </c>
      <c r="U16" s="32" t="s">
        <v>86</v>
      </c>
      <c r="V16" s="32" t="s">
        <v>106</v>
      </c>
      <c r="W16" s="32" t="s">
        <v>101</v>
      </c>
    </row>
    <row r="17" spans="1:23" s="33" customFormat="1" ht="105" x14ac:dyDescent="0.25">
      <c r="A17" s="32" t="s">
        <v>63</v>
      </c>
      <c r="B17" s="32" t="s">
        <v>85</v>
      </c>
      <c r="C17" s="32" t="s">
        <v>63</v>
      </c>
      <c r="D17" s="32"/>
      <c r="H17" s="34">
        <f>I17+J17</f>
        <v>71817</v>
      </c>
      <c r="I17" s="5">
        <v>54705</v>
      </c>
      <c r="J17" s="5">
        <v>17112</v>
      </c>
      <c r="K17" s="34"/>
      <c r="L17" s="32" t="s">
        <v>94</v>
      </c>
      <c r="M17" s="32"/>
      <c r="N17" s="32"/>
      <c r="O17" s="32"/>
      <c r="Q17" s="33" t="s">
        <v>106</v>
      </c>
      <c r="R17" s="32" t="s">
        <v>118</v>
      </c>
      <c r="S17" s="32" t="s">
        <v>111</v>
      </c>
      <c r="T17" s="33" t="s">
        <v>101</v>
      </c>
      <c r="U17" s="32"/>
      <c r="V17" s="32" t="s">
        <v>106</v>
      </c>
      <c r="W17" s="32" t="s">
        <v>101</v>
      </c>
    </row>
    <row r="18" spans="1:23" s="33" customFormat="1" ht="75" x14ac:dyDescent="0.25">
      <c r="A18" s="32" t="s">
        <v>88</v>
      </c>
      <c r="B18" s="32" t="s">
        <v>89</v>
      </c>
      <c r="C18" s="32" t="s">
        <v>88</v>
      </c>
      <c r="D18" s="32"/>
      <c r="H18" s="34">
        <v>10000</v>
      </c>
      <c r="I18" s="34"/>
      <c r="J18" s="34"/>
      <c r="K18" s="34"/>
      <c r="L18" s="32" t="s">
        <v>95</v>
      </c>
      <c r="M18" s="32" t="s">
        <v>87</v>
      </c>
      <c r="N18" s="32"/>
      <c r="O18" s="32"/>
      <c r="Q18" s="33" t="s">
        <v>106</v>
      </c>
      <c r="R18" s="32" t="s">
        <v>118</v>
      </c>
      <c r="S18" s="32" t="s">
        <v>115</v>
      </c>
      <c r="T18" s="33" t="s">
        <v>101</v>
      </c>
      <c r="V18" s="32" t="s">
        <v>106</v>
      </c>
      <c r="W18" s="32" t="s">
        <v>101</v>
      </c>
    </row>
    <row r="48" spans="1:1" x14ac:dyDescent="0.25">
      <c r="A48" s="9"/>
    </row>
  </sheetData>
  <sortState ref="A2:L58">
    <sortCondition ref="D2:D58"/>
    <sortCondition ref="B2:B58"/>
  </sortState>
  <mergeCells count="4">
    <mergeCell ref="S1:T1"/>
    <mergeCell ref="P1:R1"/>
    <mergeCell ref="U1:W1"/>
    <mergeCell ref="X1:Y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</vt:lpstr>
      <vt:lpstr>MPA active</vt:lpstr>
      <vt:lpstr>Sheet3</vt:lpstr>
      <vt:lpstr>All!Print_Titles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Niemiec, Walter</dc:creator>
  <cp:lastModifiedBy>Gibbons, Randee</cp:lastModifiedBy>
  <cp:lastPrinted>2017-02-18T00:32:21Z</cp:lastPrinted>
  <dcterms:created xsi:type="dcterms:W3CDTF">2014-10-31T22:41:39Z</dcterms:created>
  <dcterms:modified xsi:type="dcterms:W3CDTF">2017-04-25T21:11:15Z</dcterms:modified>
</cp:coreProperties>
</file>