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945" yWindow="405" windowWidth="20535" windowHeight="10635"/>
  </bookViews>
  <sheets>
    <sheet name="Consider" sheetId="1" r:id="rId1"/>
    <sheet name="DNC&amp;Defund" sheetId="3" r:id="rId2"/>
    <sheet name="DNC - in Sp16 Capstone" sheetId="2" r:id="rId3"/>
    <sheet name="TG" sheetId="4" r:id="rId4"/>
  </sheets>
  <calcPr calcId="145621"/>
</workbook>
</file>

<file path=xl/calcChain.xml><?xml version="1.0" encoding="utf-8"?>
<calcChain xmlns="http://schemas.openxmlformats.org/spreadsheetml/2006/main">
  <c r="AD84" i="1" l="1"/>
  <c r="AD83" i="1"/>
  <c r="AD82" i="1"/>
  <c r="AD81" i="1"/>
  <c r="AD80" i="1"/>
  <c r="AD79" i="1"/>
  <c r="AD78" i="1"/>
  <c r="AD77" i="1"/>
  <c r="AD76" i="1"/>
  <c r="AD75" i="1"/>
  <c r="AD74" i="1"/>
  <c r="AD73" i="1"/>
  <c r="AD72" i="1"/>
  <c r="AD71" i="1"/>
  <c r="AD70" i="1"/>
  <c r="AD69" i="1"/>
  <c r="AD68" i="1"/>
  <c r="AD67" i="1"/>
  <c r="AD66" i="1"/>
  <c r="AD65" i="1"/>
  <c r="AD64" i="1"/>
  <c r="AD63" i="1"/>
  <c r="AD62" i="1"/>
  <c r="AD61" i="1"/>
  <c r="AD60" i="1"/>
  <c r="AD59" i="1"/>
  <c r="AD58" i="1"/>
  <c r="AD57" i="1"/>
  <c r="AD56" i="1"/>
  <c r="AD55" i="1"/>
  <c r="AD54" i="1"/>
  <c r="AD53" i="1"/>
  <c r="AD52" i="1"/>
  <c r="AD51" i="1"/>
  <c r="AD50" i="1"/>
  <c r="AD49" i="1"/>
  <c r="AD48" i="1"/>
  <c r="AD47" i="1"/>
  <c r="AD46" i="1"/>
  <c r="AD45" i="1"/>
  <c r="AD44" i="1"/>
  <c r="AD43" i="1"/>
  <c r="AD42" i="1"/>
  <c r="AD41" i="1"/>
  <c r="AD40" i="1"/>
  <c r="AD39" i="1"/>
  <c r="AD38" i="1"/>
  <c r="AD37" i="1"/>
  <c r="AD36" i="1"/>
  <c r="AD35" i="1"/>
  <c r="AD34" i="1"/>
  <c r="AD33" i="1"/>
  <c r="AD32" i="1"/>
  <c r="AD31" i="1"/>
  <c r="AD30" i="1"/>
  <c r="AD29" i="1"/>
  <c r="AD28" i="1"/>
  <c r="AD27" i="1"/>
  <c r="BC84" i="1"/>
  <c r="BC83" i="1"/>
  <c r="BC82" i="1"/>
  <c r="BC81" i="1"/>
  <c r="BC80" i="1"/>
  <c r="BC79" i="1"/>
  <c r="BC78" i="1"/>
  <c r="BC77" i="1"/>
  <c r="BC76" i="1"/>
  <c r="BC75" i="1"/>
  <c r="BC74" i="1"/>
  <c r="BC73" i="1"/>
  <c r="BC72" i="1"/>
  <c r="BC71" i="1"/>
  <c r="BC70" i="1"/>
  <c r="BC69" i="1"/>
  <c r="BC68" i="1"/>
  <c r="BC67" i="1"/>
  <c r="BC66" i="1"/>
  <c r="BC65" i="1"/>
  <c r="BC64" i="1"/>
  <c r="BC63" i="1"/>
  <c r="BC62" i="1"/>
  <c r="BC61" i="1"/>
  <c r="BC60" i="1"/>
  <c r="BC59" i="1"/>
  <c r="BC58" i="1"/>
  <c r="BC57" i="1"/>
  <c r="BC56" i="1"/>
  <c r="BC55" i="1"/>
  <c r="BC54" i="1"/>
  <c r="BC53" i="1"/>
  <c r="BC52" i="1"/>
  <c r="BC51" i="1"/>
  <c r="BC50" i="1"/>
  <c r="BC49" i="1"/>
  <c r="BC48" i="1"/>
  <c r="BC47" i="1"/>
  <c r="BC46" i="1"/>
  <c r="BC45" i="1"/>
  <c r="BC44" i="1"/>
  <c r="BC43" i="1"/>
  <c r="BC42" i="1"/>
  <c r="BC41" i="1"/>
  <c r="BC40" i="1"/>
  <c r="BC39" i="1"/>
  <c r="BC38" i="1"/>
  <c r="BC37" i="1"/>
  <c r="BC36" i="1"/>
  <c r="BC35" i="1"/>
  <c r="BC34" i="1"/>
  <c r="BC33" i="1"/>
  <c r="BC32" i="1"/>
  <c r="BC31" i="1"/>
  <c r="BC30" i="1"/>
  <c r="BC29" i="1"/>
  <c r="BC28" i="1"/>
  <c r="BC27" i="1"/>
  <c r="BG24" i="1"/>
  <c r="AB49" i="1" l="1"/>
  <c r="AB47" i="1"/>
  <c r="AB75" i="1"/>
  <c r="AB72" i="1"/>
  <c r="AB39" i="1"/>
  <c r="AB84" i="1"/>
  <c r="AB63" i="1"/>
  <c r="AB62" i="1"/>
  <c r="AB61" i="1"/>
  <c r="AB60" i="1"/>
  <c r="AB83" i="1"/>
  <c r="AB59" i="1"/>
  <c r="AB58" i="1"/>
  <c r="AB57" i="1"/>
  <c r="AB56" i="1"/>
  <c r="AB82" i="1"/>
  <c r="AB55" i="1"/>
  <c r="AB81" i="1"/>
  <c r="AB54" i="1"/>
  <c r="AB53" i="1"/>
  <c r="AB52" i="1"/>
  <c r="AB51" i="1"/>
  <c r="AB80" i="1"/>
  <c r="AB50" i="1"/>
  <c r="AB48" i="1"/>
  <c r="AB79" i="1"/>
  <c r="AB78" i="1"/>
  <c r="AB77" i="1"/>
  <c r="AB76" i="1"/>
  <c r="AB46" i="1"/>
  <c r="AB45" i="1"/>
  <c r="AB74" i="1"/>
  <c r="AB44" i="1"/>
  <c r="AB73" i="1"/>
  <c r="AB43" i="1"/>
  <c r="AB42" i="1"/>
  <c r="AB71" i="1"/>
  <c r="AB70" i="1"/>
  <c r="AB41" i="1"/>
  <c r="AB69" i="1"/>
  <c r="AB40" i="1"/>
  <c r="AB38" i="1"/>
  <c r="AB37" i="1"/>
  <c r="AB36" i="1"/>
  <c r="AB35" i="1"/>
  <c r="AB34" i="1"/>
  <c r="AB33" i="1"/>
  <c r="AB32" i="1"/>
  <c r="AB68" i="1"/>
  <c r="AB31" i="1"/>
  <c r="AB30" i="1"/>
  <c r="AB67" i="1"/>
  <c r="AB29" i="1"/>
  <c r="AB28" i="1"/>
  <c r="AB66" i="1"/>
  <c r="AB65" i="1"/>
  <c r="AB27" i="1"/>
  <c r="AB64" i="1"/>
  <c r="AA45" i="3" l="1"/>
  <c r="AJ76" i="1"/>
  <c r="AJ77" i="1"/>
  <c r="AJ72" i="1"/>
  <c r="AJ84" i="1"/>
  <c r="AJ83" i="1"/>
  <c r="AJ82" i="1"/>
  <c r="AJ81" i="1"/>
  <c r="AJ80" i="1"/>
  <c r="AJ79" i="1"/>
  <c r="AJ78" i="1"/>
  <c r="AJ75" i="1"/>
  <c r="AJ74" i="1"/>
  <c r="AJ73" i="1"/>
  <c r="AJ71" i="1"/>
  <c r="AJ70" i="1"/>
  <c r="AJ69" i="1"/>
  <c r="AJ68" i="1"/>
  <c r="AJ67" i="1"/>
  <c r="AJ66" i="1"/>
  <c r="AJ65" i="1"/>
  <c r="AJ64" i="1"/>
  <c r="Z84" i="1"/>
  <c r="AA84" i="1" s="1"/>
  <c r="Z83" i="1"/>
  <c r="AA83" i="1" s="1"/>
  <c r="Z82" i="1"/>
  <c r="AA82" i="1" s="1"/>
  <c r="Z81" i="1"/>
  <c r="AA81" i="1" s="1"/>
  <c r="Z80" i="1"/>
  <c r="AA80" i="1" s="1"/>
  <c r="Z79" i="1"/>
  <c r="AA79" i="1" s="1"/>
  <c r="Z78" i="1"/>
  <c r="AA78" i="1" s="1"/>
  <c r="Z77" i="1"/>
  <c r="AA77" i="1" s="1"/>
  <c r="Z76" i="1"/>
  <c r="AA76" i="1" s="1"/>
  <c r="Z75" i="1"/>
  <c r="AA75" i="1" s="1"/>
  <c r="Z74" i="1"/>
  <c r="AA74" i="1" s="1"/>
  <c r="Z73" i="1"/>
  <c r="AA73" i="1" s="1"/>
  <c r="Z72" i="1"/>
  <c r="AA72" i="1" s="1"/>
  <c r="Z71" i="1"/>
  <c r="AA71" i="1" s="1"/>
  <c r="Z70" i="1"/>
  <c r="AA70" i="1" s="1"/>
  <c r="Z69" i="1"/>
  <c r="AA69" i="1" s="1"/>
  <c r="Z68" i="1"/>
  <c r="AA68" i="1" s="1"/>
  <c r="Z67" i="1"/>
  <c r="AA67" i="1" s="1"/>
  <c r="Z66" i="1"/>
  <c r="AA66" i="1" s="1"/>
  <c r="Z65" i="1"/>
  <c r="AA65" i="1" s="1"/>
  <c r="Z64" i="1"/>
  <c r="AA64" i="1" s="1"/>
  <c r="Z63" i="1"/>
  <c r="AA63" i="1" s="1"/>
  <c r="Z62" i="1"/>
  <c r="AA62" i="1" s="1"/>
  <c r="Z61" i="1"/>
  <c r="AA61" i="1" s="1"/>
  <c r="Z60" i="1"/>
  <c r="AA60" i="1" s="1"/>
  <c r="Z59" i="1"/>
  <c r="AA59" i="1" s="1"/>
  <c r="Z58" i="1"/>
  <c r="AA58" i="1" s="1"/>
  <c r="Z57" i="1"/>
  <c r="AA57" i="1" s="1"/>
  <c r="Z56" i="1"/>
  <c r="AA56" i="1" s="1"/>
  <c r="Z55" i="1"/>
  <c r="AA55" i="1" s="1"/>
  <c r="Z54" i="1"/>
  <c r="AA54" i="1" s="1"/>
  <c r="Z53" i="1"/>
  <c r="AA53" i="1" s="1"/>
  <c r="Z52" i="1"/>
  <c r="AA52" i="1" s="1"/>
  <c r="Z51" i="1"/>
  <c r="AA51" i="1" s="1"/>
  <c r="Z50" i="1"/>
  <c r="AA50" i="1" s="1"/>
  <c r="Z49" i="1"/>
  <c r="AA49" i="1" s="1"/>
  <c r="Z48" i="1"/>
  <c r="AA48" i="1" s="1"/>
  <c r="Z47" i="1"/>
  <c r="AA47" i="1" s="1"/>
  <c r="Z46" i="1"/>
  <c r="AA46" i="1" s="1"/>
  <c r="Z45" i="1"/>
  <c r="AA45" i="1" s="1"/>
  <c r="Z44" i="1"/>
  <c r="AA44" i="1" s="1"/>
  <c r="Z43" i="1"/>
  <c r="AA43" i="1" s="1"/>
  <c r="Z42" i="1"/>
  <c r="AA42" i="1" s="1"/>
  <c r="Z41" i="1"/>
  <c r="AA41" i="1" s="1"/>
  <c r="Z40" i="1"/>
  <c r="AA40" i="1" s="1"/>
  <c r="Z39" i="1"/>
  <c r="AA39" i="1" s="1"/>
  <c r="Z38" i="1"/>
  <c r="AA38" i="1" s="1"/>
  <c r="Z37" i="1"/>
  <c r="AA37" i="1" s="1"/>
  <c r="Z36" i="1"/>
  <c r="AA36" i="1" s="1"/>
  <c r="Z35" i="1"/>
  <c r="AA35" i="1" s="1"/>
  <c r="Z34" i="1"/>
  <c r="AA34" i="1" s="1"/>
  <c r="Z33" i="1"/>
  <c r="AA33" i="1" s="1"/>
  <c r="Z32" i="1"/>
  <c r="AA32" i="1" s="1"/>
  <c r="Z31" i="1"/>
  <c r="AA31" i="1" s="1"/>
  <c r="Z30" i="1"/>
  <c r="AA30" i="1" s="1"/>
  <c r="Z29" i="1"/>
  <c r="AA29" i="1" s="1"/>
  <c r="Z28" i="1"/>
  <c r="AA28" i="1" s="1"/>
  <c r="Z27" i="1"/>
  <c r="AA27" i="1" s="1"/>
  <c r="BD14" i="3" l="1"/>
  <c r="AZ14" i="3"/>
  <c r="BD12" i="3" s="1"/>
  <c r="BC9" i="4"/>
  <c r="AY9" i="4"/>
  <c r="BC7" i="4"/>
  <c r="BB22" i="1" l="1"/>
  <c r="AX22" i="1"/>
  <c r="BB20" i="1"/>
</calcChain>
</file>

<file path=xl/sharedStrings.xml><?xml version="1.0" encoding="utf-8"?>
<sst xmlns="http://schemas.openxmlformats.org/spreadsheetml/2006/main" count="1997" uniqueCount="736">
  <si>
    <t>campus</t>
  </si>
  <si>
    <t>stu id</t>
  </si>
  <si>
    <t>middle name</t>
  </si>
  <si>
    <t>last name</t>
  </si>
  <si>
    <t>city</t>
  </si>
  <si>
    <t>state</t>
  </si>
  <si>
    <t>zip</t>
  </si>
  <si>
    <t>registered</t>
  </si>
  <si>
    <t>start term</t>
  </si>
  <si>
    <t>eligible</t>
  </si>
  <si>
    <t>fafsa rec'd</t>
  </si>
  <si>
    <t>family contribution</t>
  </si>
  <si>
    <t>unmet need</t>
  </si>
  <si>
    <t>OLY</t>
  </si>
  <si>
    <t>A00058095</t>
  </si>
  <si>
    <t>Faith</t>
  </si>
  <si>
    <t>Alixandra</t>
  </si>
  <si>
    <t>Addicott</t>
  </si>
  <si>
    <t>addfai17@evergreen.edu</t>
  </si>
  <si>
    <t>Vashon</t>
  </si>
  <si>
    <t>WA</t>
  </si>
  <si>
    <t>N</t>
  </si>
  <si>
    <t>AS</t>
  </si>
  <si>
    <t>2016-02-22</t>
  </si>
  <si>
    <t/>
  </si>
  <si>
    <t>A00234722</t>
  </si>
  <si>
    <t>Hannah</t>
  </si>
  <si>
    <t>Mary</t>
  </si>
  <si>
    <t>Andrews</t>
  </si>
  <si>
    <t>andhan12@evergreen.edu</t>
  </si>
  <si>
    <t>Olympia</t>
  </si>
  <si>
    <t>2016-01-26</t>
  </si>
  <si>
    <t>A00374098</t>
  </si>
  <si>
    <t>Samantha</t>
  </si>
  <si>
    <t>Jewell Renee</t>
  </si>
  <si>
    <t>Angel</t>
  </si>
  <si>
    <t>angsam27@evergreen.edu</t>
  </si>
  <si>
    <t>2016-01-22</t>
  </si>
  <si>
    <t>A00373573</t>
  </si>
  <si>
    <t>Alexandria</t>
  </si>
  <si>
    <t>Dennae</t>
  </si>
  <si>
    <t>Arbogast</t>
  </si>
  <si>
    <t>arbale25@evergreen.edu</t>
  </si>
  <si>
    <t>Tacoma</t>
  </si>
  <si>
    <t>2016-02-03</t>
  </si>
  <si>
    <t>A00396876</t>
  </si>
  <si>
    <t>Arielle</t>
  </si>
  <si>
    <t>Suzanne</t>
  </si>
  <si>
    <t>Benson</t>
  </si>
  <si>
    <t>benari21@evergreen.edu</t>
  </si>
  <si>
    <t>Seattle</t>
  </si>
  <si>
    <t>2016-02-05</t>
  </si>
  <si>
    <t>A00101603</t>
  </si>
  <si>
    <t>Karama</t>
  </si>
  <si>
    <t>Kattsina</t>
  </si>
  <si>
    <t>Blackhorn</t>
  </si>
  <si>
    <t>blakar28@evergreen.edu</t>
  </si>
  <si>
    <t>2016-02-02</t>
  </si>
  <si>
    <t>A00130725</t>
  </si>
  <si>
    <t>Fox</t>
  </si>
  <si>
    <t>Christopher</t>
  </si>
  <si>
    <t>Blackhorn-Delph</t>
  </si>
  <si>
    <t>kunopsik@gmail.com</t>
  </si>
  <si>
    <t>2016-02-04</t>
  </si>
  <si>
    <t>A00330212</t>
  </si>
  <si>
    <t>Theresa</t>
  </si>
  <si>
    <t>Maureen</t>
  </si>
  <si>
    <t>Blankenship</t>
  </si>
  <si>
    <t>blathe22@evergreen.edu</t>
  </si>
  <si>
    <t>2016-01-05</t>
  </si>
  <si>
    <t>A00344997</t>
  </si>
  <si>
    <t>Sarah</t>
  </si>
  <si>
    <t>Callif</t>
  </si>
  <si>
    <t>calsar14@evergreen.edu</t>
  </si>
  <si>
    <t>Lacey</t>
  </si>
  <si>
    <t>2016-02-08</t>
  </si>
  <si>
    <t>A00309181</t>
  </si>
  <si>
    <t>Andrea</t>
  </si>
  <si>
    <t>Katherine Marcella</t>
  </si>
  <si>
    <t>Capere</t>
  </si>
  <si>
    <t>capand01@evergreen.edu</t>
  </si>
  <si>
    <t>2016-02-16</t>
  </si>
  <si>
    <t>A00244619</t>
  </si>
  <si>
    <t>Jessica</t>
  </si>
  <si>
    <t>Lynn</t>
  </si>
  <si>
    <t>Chapin</t>
  </si>
  <si>
    <t>chajes14@evergreen.edu</t>
  </si>
  <si>
    <t>TMP</t>
  </si>
  <si>
    <t>A00154040</t>
  </si>
  <si>
    <t>Paul</t>
  </si>
  <si>
    <t>Keith</t>
  </si>
  <si>
    <t>Cline</t>
  </si>
  <si>
    <t>paulkhlime@yahoo.com</t>
  </si>
  <si>
    <t>Everson</t>
  </si>
  <si>
    <t>A00396894</t>
  </si>
  <si>
    <t>Jennifer</t>
  </si>
  <si>
    <t>J.L.</t>
  </si>
  <si>
    <t>Cordova-James</t>
  </si>
  <si>
    <t>j_cordova91@yahoo.com</t>
  </si>
  <si>
    <t>Tulalip</t>
  </si>
  <si>
    <t>2016-03-18</t>
  </si>
  <si>
    <t>A00258268</t>
  </si>
  <si>
    <t>Kiara</t>
  </si>
  <si>
    <t>Dee</t>
  </si>
  <si>
    <t>Daniels</t>
  </si>
  <si>
    <t>dankia24@evergreen.edu</t>
  </si>
  <si>
    <t>98409-4144</t>
  </si>
  <si>
    <t>2016-01-07</t>
  </si>
  <si>
    <t>A00375562</t>
  </si>
  <si>
    <t>Joshua</t>
  </si>
  <si>
    <t>Kyle</t>
  </si>
  <si>
    <t>Dye</t>
  </si>
  <si>
    <t>dyejos09@evergreen.edu</t>
  </si>
  <si>
    <t>2016-02-26</t>
  </si>
  <si>
    <t>A00311744</t>
  </si>
  <si>
    <t>Stefanie</t>
  </si>
  <si>
    <t>Ann Ross</t>
  </si>
  <si>
    <t>Elske</t>
  </si>
  <si>
    <t>selske87@gmail.com</t>
  </si>
  <si>
    <t>Fife</t>
  </si>
  <si>
    <t>98424-3221</t>
  </si>
  <si>
    <t>A00383481</t>
  </si>
  <si>
    <t>Benjamin</t>
  </si>
  <si>
    <t>D</t>
  </si>
  <si>
    <t>Everett</t>
  </si>
  <si>
    <t>beverett429@gmail.com</t>
  </si>
  <si>
    <t>Asheville</t>
  </si>
  <si>
    <t>NC</t>
  </si>
  <si>
    <t>2016-03-01</t>
  </si>
  <si>
    <t>A00265386</t>
  </si>
  <si>
    <t>Erin</t>
  </si>
  <si>
    <t>Lee</t>
  </si>
  <si>
    <t>Eychaner</t>
  </si>
  <si>
    <t>eyceri19@evergreen.edu</t>
  </si>
  <si>
    <t>2016-02-17</t>
  </si>
  <si>
    <t>A00270998</t>
  </si>
  <si>
    <t>Evan</t>
  </si>
  <si>
    <t>Carl</t>
  </si>
  <si>
    <t>Fagerness</t>
  </si>
  <si>
    <t>fageva13@evergreen.edu</t>
  </si>
  <si>
    <t>Centralia</t>
  </si>
  <si>
    <t>2016-02-09</t>
  </si>
  <si>
    <t>A00392127</t>
  </si>
  <si>
    <t>Marie</t>
  </si>
  <si>
    <t>Febach</t>
  </si>
  <si>
    <t>febhan01@evergreen.edu</t>
  </si>
  <si>
    <t>2016-01-14</t>
  </si>
  <si>
    <t>A00396565</t>
  </si>
  <si>
    <t>M</t>
  </si>
  <si>
    <t>Fenswick</t>
  </si>
  <si>
    <t>jfenswick@sonic.net</t>
  </si>
  <si>
    <t>Mt Vernon</t>
  </si>
  <si>
    <t>2016-01-11</t>
  </si>
  <si>
    <t>A00332607</t>
  </si>
  <si>
    <t>Raini</t>
  </si>
  <si>
    <t>Louise</t>
  </si>
  <si>
    <t>Fogel</t>
  </si>
  <si>
    <t>fograi01@evergreen.edu</t>
  </si>
  <si>
    <t>2016-02-01</t>
  </si>
  <si>
    <t>A00392128</t>
  </si>
  <si>
    <t>Monica</t>
  </si>
  <si>
    <t>Fontaine</t>
  </si>
  <si>
    <t>San Bruno</t>
  </si>
  <si>
    <t>CA</t>
  </si>
  <si>
    <t>A00122298</t>
  </si>
  <si>
    <t>Gedanke</t>
  </si>
  <si>
    <t>Franks</t>
  </si>
  <si>
    <t>frahan13@evergreen.edu</t>
  </si>
  <si>
    <t>A00110068</t>
  </si>
  <si>
    <t>Jenny</t>
  </si>
  <si>
    <t>Anne</t>
  </si>
  <si>
    <t>Friedlander</t>
  </si>
  <si>
    <t>jenny.friedlander@gmail.com</t>
  </si>
  <si>
    <t>A00198341</t>
  </si>
  <si>
    <t>Brian</t>
  </si>
  <si>
    <t>Michael</t>
  </si>
  <si>
    <t>Frisina</t>
  </si>
  <si>
    <t>fribri06@evergreen.edu</t>
  </si>
  <si>
    <t>IS</t>
  </si>
  <si>
    <t>A00281932</t>
  </si>
  <si>
    <t>Jamie</t>
  </si>
  <si>
    <t>DeAnn</t>
  </si>
  <si>
    <t>Gerken</t>
  </si>
  <si>
    <t>gerjam03@evergreen.edu</t>
  </si>
  <si>
    <t>2016-04-01</t>
  </si>
  <si>
    <t>A00013222</t>
  </si>
  <si>
    <t>Brittany</t>
  </si>
  <si>
    <t>Hale</t>
  </si>
  <si>
    <t>halbri03@evergreen.edu</t>
  </si>
  <si>
    <t>A00239729</t>
  </si>
  <si>
    <t>Susan</t>
  </si>
  <si>
    <t>Michele</t>
  </si>
  <si>
    <t>Harris</t>
  </si>
  <si>
    <t>harriss@evergreen.edu</t>
  </si>
  <si>
    <t>Shelton</t>
  </si>
  <si>
    <t>2016-03-09</t>
  </si>
  <si>
    <t>A00305100</t>
  </si>
  <si>
    <t>Leah</t>
  </si>
  <si>
    <t>Henderson</t>
  </si>
  <si>
    <t>leah-lynn@hotmail.com</t>
  </si>
  <si>
    <t>Snohomish</t>
  </si>
  <si>
    <t>98290-6337</t>
  </si>
  <si>
    <t>A00377093</t>
  </si>
  <si>
    <t>Lisa</t>
  </si>
  <si>
    <t>Kristine</t>
  </si>
  <si>
    <t>Herzog</t>
  </si>
  <si>
    <t>herlis13@evergreen.edu</t>
  </si>
  <si>
    <t>Chehalis</t>
  </si>
  <si>
    <t>2016-02-11</t>
  </si>
  <si>
    <t>A00396596</t>
  </si>
  <si>
    <t>C</t>
  </si>
  <si>
    <t>Holdener</t>
  </si>
  <si>
    <t>scholdener@gmail.com</t>
  </si>
  <si>
    <t>A00107171</t>
  </si>
  <si>
    <t>Kara</t>
  </si>
  <si>
    <t>Horton</t>
  </si>
  <si>
    <t>karah@pgst.nsn.us</t>
  </si>
  <si>
    <t>Suquamish</t>
  </si>
  <si>
    <t>2016-01-28</t>
  </si>
  <si>
    <t>A00340078</t>
  </si>
  <si>
    <t>Natasha</t>
  </si>
  <si>
    <t>House</t>
  </si>
  <si>
    <t>hounat13@evergreen.edu</t>
  </si>
  <si>
    <t>2016-02-23</t>
  </si>
  <si>
    <t>A00351974</t>
  </si>
  <si>
    <t>Rhianna</t>
  </si>
  <si>
    <t>Malinee</t>
  </si>
  <si>
    <t>Hruska</t>
  </si>
  <si>
    <t>hrurhi22@evergreen.edu</t>
  </si>
  <si>
    <t>2016-04-07</t>
  </si>
  <si>
    <t>A00374021</t>
  </si>
  <si>
    <t>Linda</t>
  </si>
  <si>
    <t>Ursula</t>
  </si>
  <si>
    <t>Isakson</t>
  </si>
  <si>
    <t>isalin26@evergreen.edu</t>
  </si>
  <si>
    <t>2016-02-12</t>
  </si>
  <si>
    <t>A00398790</t>
  </si>
  <si>
    <t>Chryssilla</t>
  </si>
  <si>
    <t>L</t>
  </si>
  <si>
    <t>James</t>
  </si>
  <si>
    <t>chryss_hb_2003@yahoo.com</t>
  </si>
  <si>
    <t>2016-02-29</t>
  </si>
  <si>
    <t>A00396654</t>
  </si>
  <si>
    <t>Rachel</t>
  </si>
  <si>
    <t>Ann</t>
  </si>
  <si>
    <t>Jamison</t>
  </si>
  <si>
    <t>racheljamison@yahoo.com</t>
  </si>
  <si>
    <t>Milton</t>
  </si>
  <si>
    <t>A00312187</t>
  </si>
  <si>
    <t>Jeanette</t>
  </si>
  <si>
    <t>Johnson</t>
  </si>
  <si>
    <t>johjea10@evergreen.edu</t>
  </si>
  <si>
    <t>98403-3307</t>
  </si>
  <si>
    <t>A00374120</t>
  </si>
  <si>
    <t>William</t>
  </si>
  <si>
    <t>Theodore Carl</t>
  </si>
  <si>
    <t>johwil16@evergreen.edu</t>
  </si>
  <si>
    <t>A00396658</t>
  </si>
  <si>
    <t>Ryan</t>
  </si>
  <si>
    <t>McDane</t>
  </si>
  <si>
    <t>keirya23@evergreen.edu</t>
  </si>
  <si>
    <t>Tumwater</t>
  </si>
  <si>
    <t>A00374132</t>
  </si>
  <si>
    <t>Megan</t>
  </si>
  <si>
    <t>Joan</t>
  </si>
  <si>
    <t>Kendig</t>
  </si>
  <si>
    <t>kenmeg16@evergreen.edu</t>
  </si>
  <si>
    <t>A00376314</t>
  </si>
  <si>
    <t>Shannon</t>
  </si>
  <si>
    <t>Klasell</t>
  </si>
  <si>
    <t>klasha29@evergreen.edu</t>
  </si>
  <si>
    <t>A00374135</t>
  </si>
  <si>
    <t>Seth</t>
  </si>
  <si>
    <t>Coady</t>
  </si>
  <si>
    <t>Kolodziejski</t>
  </si>
  <si>
    <t>kolset10@evergreen.edu</t>
  </si>
  <si>
    <t>A00275176</t>
  </si>
  <si>
    <t>Lea</t>
  </si>
  <si>
    <t>Elise</t>
  </si>
  <si>
    <t>Kronenberg</t>
  </si>
  <si>
    <t>krolea11@evergreen.edu</t>
  </si>
  <si>
    <t>A00300168</t>
  </si>
  <si>
    <t>Kayla</t>
  </si>
  <si>
    <t>Shizuyo</t>
  </si>
  <si>
    <t>Kuboyama</t>
  </si>
  <si>
    <t>kubkay15@evergreen.edu</t>
  </si>
  <si>
    <t>Kailua</t>
  </si>
  <si>
    <t>HI</t>
  </si>
  <si>
    <t>2016-01-04</t>
  </si>
  <si>
    <t>A00268855</t>
  </si>
  <si>
    <t>Ashley</t>
  </si>
  <si>
    <t>Elizabeth</t>
  </si>
  <si>
    <t>Lamb</t>
  </si>
  <si>
    <t>lamash26@evergreen.edu</t>
  </si>
  <si>
    <t>A00374144</t>
  </si>
  <si>
    <t>David</t>
  </si>
  <si>
    <t>Scott</t>
  </si>
  <si>
    <t>Lindley</t>
  </si>
  <si>
    <t>lindav26@evergreen.edu</t>
  </si>
  <si>
    <t>White Salmon</t>
  </si>
  <si>
    <t>A00368840</t>
  </si>
  <si>
    <t>Levi</t>
  </si>
  <si>
    <t>Luft</t>
  </si>
  <si>
    <t>luflev19@evergreen.edu</t>
  </si>
  <si>
    <t>A00352930</t>
  </si>
  <si>
    <t>Jennica</t>
  </si>
  <si>
    <t>Rose</t>
  </si>
  <si>
    <t>Machado</t>
  </si>
  <si>
    <t>macjen29@evergreen.edu</t>
  </si>
  <si>
    <t>A00146789</t>
  </si>
  <si>
    <t>Patricia</t>
  </si>
  <si>
    <t>Maples</t>
  </si>
  <si>
    <t>mapmau07@evergreen.edu</t>
  </si>
  <si>
    <t>98507-2904</t>
  </si>
  <si>
    <t>A00267266</t>
  </si>
  <si>
    <t>Tanya</t>
  </si>
  <si>
    <t>Marceau</t>
  </si>
  <si>
    <t>martan04@evergreen.edu</t>
  </si>
  <si>
    <t>A00031050</t>
  </si>
  <si>
    <t>Dennison</t>
  </si>
  <si>
    <t>Martin</t>
  </si>
  <si>
    <t>marjam16@evergreen.edu</t>
  </si>
  <si>
    <t>98511-4116</t>
  </si>
  <si>
    <t>2016-01-25</t>
  </si>
  <si>
    <t>A00350755</t>
  </si>
  <si>
    <t>Ulysses</t>
  </si>
  <si>
    <t>Abrey</t>
  </si>
  <si>
    <t>maruly16@evergreen.edu</t>
  </si>
  <si>
    <t>A00374050</t>
  </si>
  <si>
    <t>Martha</t>
  </si>
  <si>
    <t>Matthias</t>
  </si>
  <si>
    <t>matmar11@evergreen.edu</t>
  </si>
  <si>
    <t>2016-02-25</t>
  </si>
  <si>
    <t>A00309946</t>
  </si>
  <si>
    <t>Moore</t>
  </si>
  <si>
    <t>mooeri03@evergreen.edu</t>
  </si>
  <si>
    <t>A00153196</t>
  </si>
  <si>
    <t>Daniel</t>
  </si>
  <si>
    <t>Eli</t>
  </si>
  <si>
    <t>Mountain</t>
  </si>
  <si>
    <t>moudan29@evergreen.edu</t>
  </si>
  <si>
    <t>A00380275</t>
  </si>
  <si>
    <t>Melissa</t>
  </si>
  <si>
    <t>Kaye</t>
  </si>
  <si>
    <t>Naeimi</t>
  </si>
  <si>
    <t>k.naeimi@gmail.com</t>
  </si>
  <si>
    <t>Auburn</t>
  </si>
  <si>
    <t>A00179206</t>
  </si>
  <si>
    <t>Destiny</t>
  </si>
  <si>
    <t>Denee</t>
  </si>
  <si>
    <t>Oliver</t>
  </si>
  <si>
    <t>dwellman@pgst.nsn.us</t>
  </si>
  <si>
    <t>Kingston</t>
  </si>
  <si>
    <t>98346-9725</t>
  </si>
  <si>
    <t>2016-03-07</t>
  </si>
  <si>
    <t>A00306674</t>
  </si>
  <si>
    <t>Jason</t>
  </si>
  <si>
    <t>Eugene</t>
  </si>
  <si>
    <t>Overbey</t>
  </si>
  <si>
    <t>ovejas04@evergreen.edu</t>
  </si>
  <si>
    <t>A00255998</t>
  </si>
  <si>
    <t>Juanita</t>
  </si>
  <si>
    <t>Perez</t>
  </si>
  <si>
    <t>jpfilirican@gmail.com</t>
  </si>
  <si>
    <t>98404-4600</t>
  </si>
  <si>
    <t>2016-01-29</t>
  </si>
  <si>
    <t>A00345877</t>
  </si>
  <si>
    <t>Vincent</t>
  </si>
  <si>
    <t>vincent.perez@lacima.org</t>
  </si>
  <si>
    <t>A00398835</t>
  </si>
  <si>
    <t>Elaine</t>
  </si>
  <si>
    <t>Petroske</t>
  </si>
  <si>
    <t>dpetroske@nwic.edu</t>
  </si>
  <si>
    <t>Ferndale</t>
  </si>
  <si>
    <t>A00269558</t>
  </si>
  <si>
    <t>Emily</t>
  </si>
  <si>
    <t>A</t>
  </si>
  <si>
    <t>Pieper</t>
  </si>
  <si>
    <t>piepere@evergreen.edu</t>
  </si>
  <si>
    <t>98501-1617</t>
  </si>
  <si>
    <t>A00369043</t>
  </si>
  <si>
    <t>Yvonne</t>
  </si>
  <si>
    <t>Pitrof</t>
  </si>
  <si>
    <t>pityvo22@evergreen.edu</t>
  </si>
  <si>
    <t>Vashon Island</t>
  </si>
  <si>
    <t>A00396680</t>
  </si>
  <si>
    <t>Pocklington</t>
  </si>
  <si>
    <t>pocann08@evergreen.edu</t>
  </si>
  <si>
    <t>A00137010</t>
  </si>
  <si>
    <t>Eileen</t>
  </si>
  <si>
    <t>Porter</t>
  </si>
  <si>
    <t>porsam25@evergreen.edu</t>
  </si>
  <si>
    <t>2016-01-27</t>
  </si>
  <si>
    <t>A00332731</t>
  </si>
  <si>
    <t>Taylor</t>
  </si>
  <si>
    <t>Pulsifer</t>
  </si>
  <si>
    <t>pultay19@evergreen.edu</t>
  </si>
  <si>
    <t>2016-02-24</t>
  </si>
  <si>
    <t>A00237846</t>
  </si>
  <si>
    <t>Galen</t>
  </si>
  <si>
    <t>Radtke</t>
  </si>
  <si>
    <t>radgal12@evergreen.edu</t>
  </si>
  <si>
    <t>98502-9725</t>
  </si>
  <si>
    <t>2016-03-02</t>
  </si>
  <si>
    <t>A00396104</t>
  </si>
  <si>
    <t>Andrew</t>
  </si>
  <si>
    <t>Ray</t>
  </si>
  <si>
    <t>Roberts</t>
  </si>
  <si>
    <t>roband14@evergreen.edu</t>
  </si>
  <si>
    <t>A00360621</t>
  </si>
  <si>
    <t>Imari</t>
  </si>
  <si>
    <t>Trina</t>
  </si>
  <si>
    <t>Romeo</t>
  </si>
  <si>
    <t>romima21@evergreen.edu</t>
  </si>
  <si>
    <t>A00396109</t>
  </si>
  <si>
    <t>Amanda</t>
  </si>
  <si>
    <t>Joy</t>
  </si>
  <si>
    <t>Romero</t>
  </si>
  <si>
    <t>romama10@evergreen.edu</t>
  </si>
  <si>
    <t>A00377168</t>
  </si>
  <si>
    <t>J</t>
  </si>
  <si>
    <t>rossuz17@evergreen.edu</t>
  </si>
  <si>
    <t>A00362018</t>
  </si>
  <si>
    <t>Marisa</t>
  </si>
  <si>
    <t>Nicole</t>
  </si>
  <si>
    <t>Sanchez</t>
  </si>
  <si>
    <t>sanchezm@evergreen.edu</t>
  </si>
  <si>
    <t>A00372732</t>
  </si>
  <si>
    <t>Niklas</t>
  </si>
  <si>
    <t>Schrader</t>
  </si>
  <si>
    <t>schnik11@evergreen.edu</t>
  </si>
  <si>
    <t>Puyallup</t>
  </si>
  <si>
    <t>A00330554</t>
  </si>
  <si>
    <t>Mallorie</t>
  </si>
  <si>
    <t>Nichole</t>
  </si>
  <si>
    <t>Shellmer</t>
  </si>
  <si>
    <t>shemal08@evergreen.edu</t>
  </si>
  <si>
    <t>A00354616</t>
  </si>
  <si>
    <t>Lianna</t>
  </si>
  <si>
    <t>Shepherd</t>
  </si>
  <si>
    <t>shelia06@evergreen.edu</t>
  </si>
  <si>
    <t>University Place</t>
  </si>
  <si>
    <t>A00343322</t>
  </si>
  <si>
    <t>Belete</t>
  </si>
  <si>
    <t>Tufa</t>
  </si>
  <si>
    <t>Shiferaw</t>
  </si>
  <si>
    <t>shibel12@evergreen.edu</t>
  </si>
  <si>
    <t>A00373632</t>
  </si>
  <si>
    <t>Alesya</t>
  </si>
  <si>
    <t>Vyacheslavovna</t>
  </si>
  <si>
    <t>Shitik</t>
  </si>
  <si>
    <t>shiale15@evergreen.edu</t>
  </si>
  <si>
    <t>A00396810</t>
  </si>
  <si>
    <t>Shirley</t>
  </si>
  <si>
    <t>Easter</t>
  </si>
  <si>
    <t>Siloi</t>
  </si>
  <si>
    <t>silshi21@evergreen.edu</t>
  </si>
  <si>
    <t>A00396552</t>
  </si>
  <si>
    <t>Priya</t>
  </si>
  <si>
    <t>Evelyn</t>
  </si>
  <si>
    <t>Singh</t>
  </si>
  <si>
    <t>sinpri28@evergreen.edu</t>
  </si>
  <si>
    <t>Issaquah</t>
  </si>
  <si>
    <t>2016-04-05</t>
  </si>
  <si>
    <t>A00094240</t>
  </si>
  <si>
    <t>Christina</t>
  </si>
  <si>
    <t>Sippel</t>
  </si>
  <si>
    <t>sipchr09@evergreen.edu</t>
  </si>
  <si>
    <t>A00219687</t>
  </si>
  <si>
    <t>Gwendolyn</t>
  </si>
  <si>
    <t>Stamey</t>
  </si>
  <si>
    <t>stamar01@evergreen.edu</t>
  </si>
  <si>
    <t>A00331182</t>
  </si>
  <si>
    <t>Jean</t>
  </si>
  <si>
    <t>Marie Elizabeth</t>
  </si>
  <si>
    <t>Sullivan</t>
  </si>
  <si>
    <t>sullivaj@evergreen.edu</t>
  </si>
  <si>
    <t>A00280712</t>
  </si>
  <si>
    <t>Tavares</t>
  </si>
  <si>
    <t>Jamal</t>
  </si>
  <si>
    <t>Terry</t>
  </si>
  <si>
    <t>tertav23@evergreen.edu</t>
  </si>
  <si>
    <t>Spanaway</t>
  </si>
  <si>
    <t>98387-7510</t>
  </si>
  <si>
    <t>A00396081</t>
  </si>
  <si>
    <t>G</t>
  </si>
  <si>
    <t>Turner</t>
  </si>
  <si>
    <t>joy.g.turner.mil@mail.mil</t>
  </si>
  <si>
    <t>Lawton</t>
  </si>
  <si>
    <t>OK</t>
  </si>
  <si>
    <t>A00395891</t>
  </si>
  <si>
    <t>Zekkethal</t>
  </si>
  <si>
    <t>Valerie</t>
  </si>
  <si>
    <t>Vargas-Thomas</t>
  </si>
  <si>
    <t>zekkethal@hotmail.com</t>
  </si>
  <si>
    <t>Nespelem</t>
  </si>
  <si>
    <t>A00396843</t>
  </si>
  <si>
    <t>Lauren</t>
  </si>
  <si>
    <t>Vukonich</t>
  </si>
  <si>
    <t>vuknic27@evergreen.edu</t>
  </si>
  <si>
    <t>A00159406</t>
  </si>
  <si>
    <t>Brandie</t>
  </si>
  <si>
    <t>Violet</t>
  </si>
  <si>
    <t>Weaskus</t>
  </si>
  <si>
    <t>weabra23@evergreen.edu</t>
  </si>
  <si>
    <t>Pendleton</t>
  </si>
  <si>
    <t>OR</t>
  </si>
  <si>
    <t>A00396844</t>
  </si>
  <si>
    <t>Matthew</t>
  </si>
  <si>
    <t>Alan</t>
  </si>
  <si>
    <t>West</t>
  </si>
  <si>
    <t>wesmat18@evergreen.edu</t>
  </si>
  <si>
    <t>A00304186</t>
  </si>
  <si>
    <t>Melanie</t>
  </si>
  <si>
    <t>White</t>
  </si>
  <si>
    <t>whimel11@evergreen.edu</t>
  </si>
  <si>
    <t>98501-4985</t>
  </si>
  <si>
    <t>A00324979</t>
  </si>
  <si>
    <t>KC</t>
  </si>
  <si>
    <t>Wilkerson</t>
  </si>
  <si>
    <t>wilkar25@evergreen.edu</t>
  </si>
  <si>
    <t>98502-4452</t>
  </si>
  <si>
    <t>A00309523</t>
  </si>
  <si>
    <t>Derrick</t>
  </si>
  <si>
    <t>Morrison</t>
  </si>
  <si>
    <t>Williams</t>
  </si>
  <si>
    <t>wilder24@evergreen.edu</t>
  </si>
  <si>
    <t>98502-4143</t>
  </si>
  <si>
    <t>A00397629</t>
  </si>
  <si>
    <t>Paula</t>
  </si>
  <si>
    <t>steltselwont@gmail.com</t>
  </si>
  <si>
    <t>2016-03-04</t>
  </si>
  <si>
    <t>A00385877</t>
  </si>
  <si>
    <t>Tyler</t>
  </si>
  <si>
    <t>Joseph</t>
  </si>
  <si>
    <t>Wolfe</t>
  </si>
  <si>
    <t>woltyl03@evergreen.edu</t>
  </si>
  <si>
    <t>A00108956</t>
  </si>
  <si>
    <t>Kay</t>
  </si>
  <si>
    <t>Woodall</t>
  </si>
  <si>
    <t>woomel25@evergreen.edu</t>
  </si>
  <si>
    <t>A00208239</t>
  </si>
  <si>
    <t>Wukasch</t>
  </si>
  <si>
    <t>wukchr08@evergreen.edu</t>
  </si>
  <si>
    <t>98408-3507</t>
  </si>
  <si>
    <t>2016-01-19</t>
  </si>
  <si>
    <t>A00351957</t>
  </si>
  <si>
    <t>Allen</t>
  </si>
  <si>
    <t>Zimmerman</t>
  </si>
  <si>
    <t>zimjas31@evergreen.edu</t>
  </si>
  <si>
    <t>A00352847</t>
  </si>
  <si>
    <t>Zuehl-Miller</t>
  </si>
  <si>
    <t>zuejes21@evergreen.edu</t>
  </si>
  <si>
    <t>1) Make universe</t>
  </si>
  <si>
    <t>Sort by res, delete S</t>
  </si>
  <si>
    <t>Sort by admit term, see Capstone list, delete Capstone people and w/enough credits who are soon to be grads</t>
  </si>
  <si>
    <t>Add new admits</t>
  </si>
  <si>
    <t>Add anyone on leave</t>
  </si>
  <si>
    <t>= w/d, defund</t>
  </si>
  <si>
    <t>= no ontime FAFSA: not considered for need based aid</t>
  </si>
  <si>
    <t>= late FAFSA: not considered for need based aid</t>
  </si>
  <si>
    <t>= Evergreen staff member</t>
  </si>
  <si>
    <t>= will receive Hyogo student non resident tuition waiver</t>
  </si>
  <si>
    <t>= p/t</t>
  </si>
  <si>
    <t>-Award timeline keyed off of new admit depo deadline = Th 5/5: give new admits at least 5 days to pay depo after FA notification (by Sat 4/30)</t>
  </si>
  <si>
    <t xml:space="preserve">-Finished awarding on </t>
  </si>
  <si>
    <t xml:space="preserve">-Finished emailing all new admits on </t>
  </si>
  <si>
    <t>-Email cont students week of 5/16</t>
  </si>
  <si>
    <t>official first name</t>
  </si>
  <si>
    <t>first name used</t>
  </si>
  <si>
    <t>Primary email (Evergreen for cont stud)</t>
  </si>
  <si>
    <t>Email from MPA FA app</t>
  </si>
  <si>
    <t>resident_code</t>
  </si>
  <si>
    <t>admit_term</t>
  </si>
  <si>
    <t>Admit or Continuing in 16-17</t>
  </si>
  <si>
    <t>Z</t>
  </si>
  <si>
    <t>R</t>
  </si>
  <si>
    <t>FAFSA rec'd Ontime, Late or None</t>
  </si>
  <si>
    <t>O</t>
  </si>
  <si>
    <t>cost of education (COE)</t>
  </si>
  <si>
    <t>Fin Aid offer</t>
  </si>
  <si>
    <t>Info from MPA Financial Aid Anal report in Adminweb</t>
  </si>
  <si>
    <t>awarded Evergreen Need Grant (ENG) as of 4/18/16</t>
  </si>
  <si>
    <t>Tuition &amp; Fees: F/T@ 8 cr/qtr: res 7812; nonres 17703 (assume F/T w/no info); P/T@ 6 cr/qtr: res 5682, nonres 13100</t>
  </si>
  <si>
    <t>Family Contribution (from FAO info)</t>
  </si>
  <si>
    <t>MPA Need 1: Tuition MINUS Fam Contribution</t>
  </si>
  <si>
    <t>Assumed ENG for WA res w/ontime FAFSA &amp; = 0 EFC</t>
  </si>
  <si>
    <t>MPA Need for Waivers: Need 1 MINUS awarded or assumed ENG</t>
  </si>
  <si>
    <t>As of 4/18/16, Awarded ENG (from FAO info)</t>
  </si>
  <si>
    <t>Applied for MPA FA (online app)?</t>
  </si>
  <si>
    <t>F15 Fac Ratings</t>
  </si>
  <si>
    <t>W16 Fac Ratings</t>
  </si>
  <si>
    <t>2015-16 Fac/Adm Comm Ratings</t>
  </si>
  <si>
    <t>15-16 Avg or F16 Adm Comm (A1=1; A2=2; A2- or neg comments=3))</t>
  </si>
  <si>
    <t>Top Students: # of tops from Fac or Adm Com</t>
  </si>
  <si>
    <t>Evergreen staff member? (only elig for non-need based Foundation aid)</t>
  </si>
  <si>
    <t xml:space="preserve">As of 9/28: Remainder Total = </t>
  </si>
  <si>
    <t>FY1516 EFGA remainder:</t>
  </si>
  <si>
    <t xml:space="preserve">FY1516: TWP remainder: </t>
  </si>
  <si>
    <t xml:space="preserve">MPA Financial Assistance &amp; Awards                             MPA Financial Assistance &amp; Awards                              MPA Financial Assistance &amp; Awards                     </t>
  </si>
  <si>
    <t>Primary consideration = need, FAFSA required</t>
  </si>
  <si>
    <t>Primary consideration = criteria, need secondary, FAFSA required</t>
  </si>
  <si>
    <r>
      <t xml:space="preserve">Primary consideration = criteria,             </t>
    </r>
    <r>
      <rPr>
        <b/>
        <sz val="10"/>
        <rFont val="Arial"/>
        <family val="2"/>
      </rPr>
      <t>FAFSA *not* required</t>
    </r>
  </si>
  <si>
    <t>2nd to last</t>
  </si>
  <si>
    <t>TW Pool</t>
  </si>
  <si>
    <t>Award in June</t>
  </si>
  <si>
    <t>Tuition Waiver Pool (TWP): $58K - Amer</t>
  </si>
  <si>
    <t>Work Study -- 10,000 -- TBD</t>
  </si>
  <si>
    <t>Work Study Graduate Assistant -- TBD</t>
  </si>
  <si>
    <t>Evergreen Alumni Assn Grad Award = 1@1,000</t>
  </si>
  <si>
    <t>John Walker Scholarship = 1@400</t>
  </si>
  <si>
    <t>Americorps Education Award =  3@1900</t>
  </si>
  <si>
    <t>Sara Ann Bilezikian Sustainability Fship = 1@5500</t>
  </si>
  <si>
    <t>Evergreen Foundation Graduate Award = 8,750</t>
  </si>
  <si>
    <t>Tuition Waiver - Non-Res = varies bet 3000-5000, dep on rating &amp; need</t>
  </si>
  <si>
    <t>Graduate Endowed Fellowship = $7,147: last year, 6967: 1161x6, 995x7</t>
  </si>
  <si>
    <t xml:space="preserve">Judge Fuller Graduate Fellowship = 1@1,436 </t>
  </si>
  <si>
    <t>All MPA FA form applicants considered, FAFSA required</t>
  </si>
  <si>
    <t>Last - NEED ONLY</t>
  </si>
  <si>
    <r>
      <t>Merit Awards: MPA FA form applicants considered,</t>
    </r>
    <r>
      <rPr>
        <b/>
        <sz val="10"/>
        <rFont val="Arial"/>
        <family val="2"/>
      </rPr>
      <t xml:space="preserve">        FAFSA *not* required</t>
    </r>
  </si>
  <si>
    <t>Student taking 1YC/2YC in 15-16? (ck Sp16 Core reg + notes)</t>
  </si>
  <si>
    <t>Attending F/T or P/T in 15-16? (from MPA FA form spreadsheet) -- if 2 or more qtrs = P, then P</t>
  </si>
  <si>
    <t>Soule Family Fellowship = 2,199</t>
  </si>
  <si>
    <t xml:space="preserve">MPA-Tribal Governance Award = $2,699 </t>
  </si>
  <si>
    <t>Hearst Native American Scholarship: FY1617: remainder of 12,028</t>
  </si>
  <si>
    <t xml:space="preserve">Tuition Waiver - Resident = $58K-(AmeriCorps-NonRes-Merit) </t>
  </si>
  <si>
    <t>MPA Merit Award: in 15/16 was 2100 Exc Merit, 1545 Merit (or prorated for p/t)</t>
  </si>
  <si>
    <t>MPA Merit Award - Tribal Governance: in 15/16 was 2100 Exc Merit, 1545 Merit (or prorated for p/t)</t>
  </si>
  <si>
    <t xml:space="preserve">New admits: Admit decision as of 4/25 </t>
  </si>
  <si>
    <t>TG Cohort</t>
  </si>
  <si>
    <t>2016-17 MPA Financial Aid awarding spreadsheet for PNAPP -- WORKING/dynamic</t>
  </si>
  <si>
    <t>Do Not Consider and Defund</t>
  </si>
  <si>
    <t>ST</t>
  </si>
  <si>
    <t>Y</t>
  </si>
  <si>
    <t xml:space="preserve">Lauren </t>
  </si>
  <si>
    <t>Behm</t>
  </si>
  <si>
    <t xml:space="preserve">Kelley </t>
  </si>
  <si>
    <t>Hays</t>
  </si>
  <si>
    <t>Kevin</t>
  </si>
  <si>
    <t>Keogh</t>
  </si>
  <si>
    <t>Mote</t>
  </si>
  <si>
    <t xml:space="preserve">Sara </t>
  </si>
  <si>
    <t>Rosso</t>
  </si>
  <si>
    <t>Gwen</t>
  </si>
  <si>
    <t>schyebaby1@gmail.com</t>
  </si>
  <si>
    <t>LaurenjBehm@gmail.com</t>
  </si>
  <si>
    <t>arielle.benson@gmail.com</t>
  </si>
  <si>
    <t>andrea.capere@gmail.com</t>
  </si>
  <si>
    <t>kiara@peacecommunitycenter.org</t>
  </si>
  <si>
    <t>josh.k.dye@gmail.com</t>
  </si>
  <si>
    <t>Selske87@gmail.com</t>
  </si>
  <si>
    <t>eeychaner@gmail.com</t>
  </si>
  <si>
    <t>efagerness@gmail.com</t>
  </si>
  <si>
    <t>febachhm@plu.edu</t>
  </si>
  <si>
    <t>m_fontaine@rocketmail.com</t>
  </si>
  <si>
    <t>jamie.d.gerken@gmail.com</t>
  </si>
  <si>
    <t>kelleyannhays77@live.com</t>
  </si>
  <si>
    <t>hruskar@evergreen.edu</t>
  </si>
  <si>
    <t>sethcoady@gmail.com</t>
  </si>
  <si>
    <t>mydadbowls@gmail.com</t>
  </si>
  <si>
    <t>violetlamb013@gmail.com</t>
  </si>
  <si>
    <t>tanyamote@yahoo.com</t>
  </si>
  <si>
    <t>vincent@rethinkmanhood.org</t>
  </si>
  <si>
    <t>yvonne.pitrof@gmail.com</t>
  </si>
  <si>
    <t>anne.elise.08@gmail.com</t>
  </si>
  <si>
    <t>Amandajoyromero@gmail.com</t>
  </si>
  <si>
    <t>suzanne.rose72@gmail.com</t>
  </si>
  <si>
    <t>sararosso123@gmail.com</t>
  </si>
  <si>
    <t>sanchez.marisa@outlook.com</t>
  </si>
  <si>
    <t>mallorieshellmer@gmail.com</t>
  </si>
  <si>
    <t>ses0421@gmail.com</t>
  </si>
  <si>
    <t>priya.e.singh@gmail.com</t>
  </si>
  <si>
    <t>qrys13@yahoo.com</t>
  </si>
  <si>
    <t>Nicolevukonich@gmail.com</t>
  </si>
  <si>
    <t>emyler11@gmail.com</t>
  </si>
  <si>
    <t>melissakwoodall@gmail.com</t>
  </si>
  <si>
    <t>cwukasch@gmail.com</t>
  </si>
  <si>
    <t>Jazimmerman@outlook.com</t>
  </si>
  <si>
    <t>Primary email (Evergreen for cont stud; email from MPA FA for new stud)</t>
  </si>
  <si>
    <t>Other email (from MPA FA app for cont students; Evergreen email for new students)</t>
  </si>
  <si>
    <t>persephone17@live.com</t>
  </si>
  <si>
    <t>samantha.angel.90@gmail.com</t>
  </si>
  <si>
    <t>kblackhorn@gmail.com</t>
  </si>
  <si>
    <t>jesi.chapin@hotmail.com</t>
  </si>
  <si>
    <t>Brittany.a.hale@gmail.com</t>
  </si>
  <si>
    <t>lisakherzog@gmail.com</t>
  </si>
  <si>
    <t>tasha_ann13@yahoo.com</t>
  </si>
  <si>
    <t>kevinxkeogh@gmail.com</t>
  </si>
  <si>
    <t>scklasell@gmail.com</t>
  </si>
  <si>
    <t>davidlindley816@gmail.com</t>
  </si>
  <si>
    <t xml:space="preserve">mmaples76@gmail.com </t>
  </si>
  <si>
    <t>erin.moore360@gmail.com</t>
  </si>
  <si>
    <t>samieileen@gmail.com</t>
  </si>
  <si>
    <t>shep7765@live.com</t>
  </si>
  <si>
    <t>mybiritu@gmail.com</t>
  </si>
  <si>
    <t>whitemelanie@live.com</t>
  </si>
  <si>
    <t>Ted</t>
  </si>
  <si>
    <t>keokev01@evergreen.edu</t>
  </si>
  <si>
    <t>jennicarosemachado@gmail.com</t>
  </si>
  <si>
    <t>Jim</t>
  </si>
  <si>
    <t>Jesi</t>
  </si>
  <si>
    <t>Sam</t>
  </si>
  <si>
    <t>A00396559</t>
  </si>
  <si>
    <t>A00364116</t>
  </si>
  <si>
    <t>Tuition &amp; Fees: F/T@ 8 cr/qtr: res 8202; nonres 18,249 (assume F/T w/no info); P/T@ 6 cr/qtr: res 5953, nonres 13488</t>
  </si>
  <si>
    <t>Why no consider?</t>
  </si>
  <si>
    <t>Did not apply for MPA FA</t>
  </si>
  <si>
    <t>staff</t>
  </si>
  <si>
    <t>Josh</t>
  </si>
  <si>
    <t>F</t>
  </si>
  <si>
    <t>PART</t>
  </si>
  <si>
    <t>Cris</t>
  </si>
  <si>
    <t>n/a</t>
  </si>
  <si>
    <t>Poor fac rating in 2YC</t>
  </si>
  <si>
    <t>A00145962</t>
  </si>
  <si>
    <t>A00376874</t>
  </si>
  <si>
    <t>A00396551</t>
  </si>
  <si>
    <t>NEED *not* considered, FAFSA *not* req</t>
  </si>
  <si>
    <t>NEED PRIMARY, FAFSA req</t>
  </si>
  <si>
    <t xml:space="preserve">HEARST NATIVE AMERICAN SCHOLARSHIP   Approximately $8,000 will be distributed to one or more applicants    Primary consideration given to Native American students with a documented commitment to a Native American community and the education of Native American youth, and secondary consideration given to Native American students with a documented commitment to a Native American community.    Students must have a American Indian, Alaska Native or other tribal affiliation as defined below to apply:  • There are more than 500 federally recognized and non-recognized tribes residing in the continental U.S. This category refers to the following groups: American Indian, Alaska Native, or Native Hawaiian.  • A person having origins in any of the original peoples of North and South America (including Central America) and who maintains tribal affiliation or community attachment.       State your TRIBAL AFFILIATION (first line) and THEN:    Describe your commitment to the education of Native American youth as well as your commitment to a Native American community in 100 words or less (remember to count your words!):  </t>
  </si>
  <si>
    <t xml:space="preserve">WORK STUDY    Approximately $10,000 will be awarded to one or more students    Work Study funds come from the U.S. Department of Education, the State of Washington or The Evergreen State College. Work Study funds can be used for on-campus jobs or off-campus jobs with not-for-profit entities, including federal, state and local government agencies and eligible non-profit organizations. Work Study awardees are responsible for finding their own Work Study positions.    Do you wish to apply for Work Study funds?    </t>
  </si>
  <si>
    <t xml:space="preserve">GRADUATE ASSISTANT AWARD--WORK STUDY    One or more positions at $12/ an hour will be awarded depending on availability of Work Study funds    Graduate Assistant(s) will work with the MPA Program on a part time basis and will be assigned duties which may include the following: programmatic research, faculty and administrative support, student writing assistance and other duties as designated by the MPA Program. A demonstrated academic excellence in public administration coursework and the ability to perform high quality research is sought. Students wishing to apply for this position will take part in a separate selection process. Work Study funds come from the U.S. Department of Education, the State of Washington or The Evergreen State College.    Are you interested in being considered for the Graduate Assistantship? (You will be contacted to participate in a separate selection process.)    </t>
  </si>
  <si>
    <t>MPA Awards TOTAL</t>
  </si>
  <si>
    <t>TOTAL Campus Awards (ENG + MPA)</t>
  </si>
  <si>
    <t>% need: see "1415 Calc" tab for details: New Need/MPA Need 1</t>
  </si>
  <si>
    <t>Waiver Given</t>
  </si>
  <si>
    <t>Comments</t>
  </si>
  <si>
    <t>Open-Ended Response</t>
  </si>
  <si>
    <t>YES</t>
  </si>
  <si>
    <t>Yes, I am interested in being considered for the MPA Graduate Assistant position</t>
  </si>
  <si>
    <t>New Need: at 0, can pay for tuition &amp; Fees</t>
  </si>
  <si>
    <t>Award in June: $0 for MPA in 16-17</t>
  </si>
  <si>
    <t>TG cohort in 16-17/17-18</t>
  </si>
  <si>
    <t>Tuition Waiver - Resident = $58K-(AmeriCorps-NonRes-Merit) *.82 (PNAPP share)</t>
  </si>
  <si>
    <t>Graduate Endowed Fellowship = $7,147*.82 (PNAPP share): last year, 6967: 1161x6, 995x7</t>
  </si>
  <si>
    <t>Evergreen Foundation Graduate Award = 8,750*.82 (PNAPP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</si>
</sst>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32" x14ac:knownFonts="1">
    <font>
      <sz val="10"/>
      <name val="Arial"/>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name val="Arial"/>
      <family val="2"/>
    </font>
    <font>
      <sz val="10"/>
      <name val="Arial"/>
      <family val="2"/>
    </font>
    <font>
      <b/>
      <sz val="10"/>
      <name val="Arial"/>
      <family val="2"/>
    </font>
    <font>
      <i/>
      <sz val="10"/>
      <name val="Arial"/>
      <family val="2"/>
    </font>
    <font>
      <b/>
      <i/>
      <sz val="10"/>
      <name val="Arial"/>
      <family val="2"/>
    </font>
    <font>
      <sz val="10"/>
      <color rgb="FFFFFF00"/>
      <name val="Arial"/>
      <family val="2"/>
    </font>
    <font>
      <b/>
      <sz val="10"/>
      <color rgb="FFFFFF00"/>
      <name val="Arial"/>
      <family val="2"/>
    </font>
    <font>
      <b/>
      <sz val="14"/>
      <name val="Arial"/>
      <family val="2"/>
    </font>
    <font>
      <b/>
      <sz val="16"/>
      <name val="Arial"/>
      <family val="2"/>
    </font>
    <font>
      <b/>
      <sz val="11"/>
      <name val="Arial"/>
      <family val="2"/>
    </font>
    <font>
      <sz val="10"/>
      <color indexed="8"/>
      <name val="Arial"/>
      <family val="2"/>
    </font>
    <font>
      <sz val="11"/>
      <color indexed="8"/>
      <name val="Calibri"/>
      <family val="2"/>
    </font>
    <font>
      <sz val="14"/>
      <name val="Arial"/>
      <family val="2"/>
    </font>
    <font>
      <sz val="10"/>
      <name val="Microsoft Sans Serif"/>
      <family val="2"/>
    </font>
  </fonts>
  <fills count="6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0000"/>
        <bgColor indexed="64"/>
      </patternFill>
    </fill>
    <fill>
      <patternFill patternType="solid">
        <fgColor rgb="FFFF99FF"/>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rgb="FF80C000"/>
        <bgColor indexed="64"/>
      </patternFill>
    </fill>
    <fill>
      <patternFill patternType="solid">
        <fgColor theme="9" tint="0.39997558519241921"/>
        <bgColor indexed="64"/>
      </patternFill>
    </fill>
    <fill>
      <patternFill patternType="solid">
        <fgColor rgb="FF9999FF"/>
        <bgColor indexed="64"/>
      </patternFill>
    </fill>
    <fill>
      <patternFill patternType="solid">
        <fgColor rgb="FFCC99FF"/>
        <bgColor indexed="64"/>
      </patternFill>
    </fill>
    <fill>
      <patternFill patternType="solid">
        <fgColor rgb="FFCCFFCC"/>
        <bgColor indexed="64"/>
      </patternFill>
    </fill>
    <fill>
      <patternFill patternType="solid">
        <fgColor rgb="FFCCFFFF"/>
        <bgColor indexed="64"/>
      </patternFill>
    </fill>
    <fill>
      <patternFill patternType="solid">
        <fgColor indexed="50"/>
        <bgColor indexed="64"/>
      </patternFill>
    </fill>
    <fill>
      <patternFill patternType="solid">
        <fgColor rgb="FFFFFF00"/>
        <bgColor indexed="64"/>
      </patternFill>
    </fill>
    <fill>
      <patternFill patternType="solid">
        <fgColor rgb="FFFFE781"/>
        <bgColor indexed="64"/>
      </patternFill>
    </fill>
    <fill>
      <patternFill patternType="solid">
        <fgColor rgb="FFFFFF99"/>
        <bgColor indexed="64"/>
      </patternFill>
    </fill>
    <fill>
      <patternFill patternType="solid">
        <fgColor rgb="FFFFC000"/>
        <bgColor indexed="64"/>
      </patternFill>
    </fill>
    <fill>
      <patternFill patternType="solid">
        <fgColor rgb="FF00B0F0"/>
        <bgColor indexed="64"/>
      </patternFill>
    </fill>
    <fill>
      <patternFill patternType="solid">
        <fgColor indexed="42"/>
        <bgColor indexed="64"/>
      </patternFill>
    </fill>
    <fill>
      <patternFill patternType="solid">
        <fgColor theme="7" tint="0.59999389629810485"/>
        <bgColor indexed="64"/>
      </patternFill>
    </fill>
    <fill>
      <patternFill patternType="solid">
        <fgColor rgb="FF97E11F"/>
        <bgColor indexed="64"/>
      </patternFill>
    </fill>
    <fill>
      <patternFill patternType="solid">
        <fgColor indexed="51"/>
        <bgColor indexed="64"/>
      </patternFill>
    </fill>
    <fill>
      <patternFill patternType="solid">
        <fgColor rgb="FF66FF99"/>
        <bgColor indexed="64"/>
      </patternFill>
    </fill>
    <fill>
      <patternFill patternType="solid">
        <fgColor rgb="FFFFDDFF"/>
        <bgColor indexed="64"/>
      </patternFill>
    </fill>
    <fill>
      <patternFill patternType="solid">
        <fgColor rgb="FF00B050"/>
        <bgColor indexed="64"/>
      </patternFill>
    </fill>
    <fill>
      <patternFill patternType="solid">
        <fgColor indexed="11"/>
        <bgColor indexed="64"/>
      </patternFill>
    </fill>
    <fill>
      <patternFill patternType="solid">
        <fgColor theme="6" tint="-0.249977111117893"/>
        <bgColor indexed="64"/>
      </patternFill>
    </fill>
    <fill>
      <patternFill patternType="solid">
        <fgColor indexed="15"/>
        <bgColor indexed="64"/>
      </patternFill>
    </fill>
    <fill>
      <patternFill patternType="solid">
        <fgColor indexed="49"/>
        <bgColor indexed="64"/>
      </patternFill>
    </fill>
    <fill>
      <patternFill patternType="solid">
        <fgColor indexed="46"/>
        <bgColor indexed="64"/>
      </patternFill>
    </fill>
    <fill>
      <patternFill patternType="solid">
        <fgColor rgb="FF00FFFF"/>
        <bgColor indexed="64"/>
      </patternFill>
    </fill>
    <fill>
      <patternFill patternType="solid">
        <fgColor theme="5" tint="-0.249977111117893"/>
        <bgColor indexed="64"/>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8" fillId="0" borderId="0"/>
  </cellStyleXfs>
  <cellXfs count="154">
    <xf numFmtId="0" fontId="0" fillId="0" borderId="0" xfId="0"/>
    <xf numFmtId="0" fontId="18" fillId="0" borderId="0" xfId="0" applyFont="1" applyBorder="1"/>
    <xf numFmtId="0" fontId="18" fillId="0" borderId="0" xfId="0" applyFont="1" applyFill="1" applyBorder="1"/>
    <xf numFmtId="0" fontId="0" fillId="0" borderId="0" xfId="0" applyFill="1" applyBorder="1"/>
    <xf numFmtId="0" fontId="0" fillId="0" borderId="0" xfId="0" quotePrefix="1"/>
    <xf numFmtId="0" fontId="19" fillId="0" borderId="0" xfId="0" applyFont="1" applyFill="1" applyBorder="1"/>
    <xf numFmtId="0" fontId="0" fillId="33" borderId="0" xfId="0" applyFill="1"/>
    <xf numFmtId="0" fontId="0" fillId="0" borderId="0" xfId="0" quotePrefix="1" applyFill="1" applyBorder="1"/>
    <xf numFmtId="0" fontId="0" fillId="34" borderId="0" xfId="0" applyFill="1"/>
    <xf numFmtId="0" fontId="0" fillId="35" borderId="0" xfId="0" applyFill="1"/>
    <xf numFmtId="0" fontId="0" fillId="36" borderId="0" xfId="0" applyFill="1"/>
    <xf numFmtId="0" fontId="0" fillId="37" borderId="0" xfId="0" applyFill="1"/>
    <xf numFmtId="0" fontId="0" fillId="38" borderId="0" xfId="0" applyFill="1"/>
    <xf numFmtId="0" fontId="0" fillId="0" borderId="0" xfId="0" applyAlignment="1">
      <alignment wrapText="1"/>
    </xf>
    <xf numFmtId="0" fontId="0" fillId="0" borderId="10" xfId="0" applyBorder="1" applyAlignment="1">
      <alignment wrapText="1"/>
    </xf>
    <xf numFmtId="0" fontId="20" fillId="0" borderId="10" xfId="0" applyFont="1" applyBorder="1" applyAlignment="1">
      <alignment vertical="top" wrapText="1"/>
    </xf>
    <xf numFmtId="0" fontId="0" fillId="0" borderId="10" xfId="0" applyBorder="1"/>
    <xf numFmtId="0" fontId="20" fillId="0" borderId="0" xfId="0" applyFont="1"/>
    <xf numFmtId="0" fontId="20" fillId="0" borderId="10" xfId="0" applyFont="1" applyBorder="1"/>
    <xf numFmtId="0" fontId="0" fillId="0" borderId="0" xfId="0" applyFill="1"/>
    <xf numFmtId="0" fontId="0" fillId="40" borderId="10" xfId="0" applyFill="1" applyBorder="1" applyAlignment="1">
      <alignment wrapText="1"/>
    </xf>
    <xf numFmtId="0" fontId="20" fillId="40" borderId="10" xfId="0" applyFont="1" applyFill="1" applyBorder="1" applyAlignment="1">
      <alignment wrapText="1"/>
    </xf>
    <xf numFmtId="0" fontId="19" fillId="40" borderId="10" xfId="0" applyFont="1" applyFill="1" applyBorder="1" applyAlignment="1">
      <alignment wrapText="1"/>
    </xf>
    <xf numFmtId="0" fontId="0" fillId="41" borderId="10" xfId="0" applyFill="1" applyBorder="1" applyAlignment="1">
      <alignment wrapText="1"/>
    </xf>
    <xf numFmtId="0" fontId="19" fillId="42" borderId="10" xfId="0" applyFont="1" applyFill="1" applyBorder="1" applyAlignment="1">
      <alignment wrapText="1"/>
    </xf>
    <xf numFmtId="0" fontId="0" fillId="43" borderId="12" xfId="0" applyFill="1" applyBorder="1" applyAlignment="1"/>
    <xf numFmtId="0" fontId="0" fillId="43" borderId="13" xfId="0" applyFill="1" applyBorder="1" applyAlignment="1"/>
    <xf numFmtId="0" fontId="21" fillId="43" borderId="13" xfId="0" applyFont="1" applyFill="1" applyBorder="1" applyAlignment="1"/>
    <xf numFmtId="37" fontId="20" fillId="43" borderId="0" xfId="0" applyNumberFormat="1" applyFont="1" applyFill="1" applyBorder="1" applyAlignment="1"/>
    <xf numFmtId="0" fontId="20" fillId="43" borderId="10" xfId="0" applyFont="1" applyFill="1" applyBorder="1" applyAlignment="1">
      <alignment vertical="top" wrapText="1"/>
    </xf>
    <xf numFmtId="0" fontId="22" fillId="43" borderId="10" xfId="0" applyFont="1" applyFill="1" applyBorder="1" applyAlignment="1">
      <alignment vertical="top" wrapText="1"/>
    </xf>
    <xf numFmtId="37" fontId="20" fillId="43" borderId="10" xfId="0" applyNumberFormat="1" applyFont="1" applyFill="1" applyBorder="1" applyAlignment="1">
      <alignment vertical="top" wrapText="1"/>
    </xf>
    <xf numFmtId="0" fontId="0" fillId="39" borderId="13" xfId="0" applyFill="1" applyBorder="1"/>
    <xf numFmtId="0" fontId="0" fillId="39" borderId="14" xfId="0" applyFill="1" applyBorder="1"/>
    <xf numFmtId="0" fontId="20" fillId="44" borderId="14" xfId="0" applyFont="1" applyFill="1" applyBorder="1" applyAlignment="1">
      <alignment horizontal="center"/>
    </xf>
    <xf numFmtId="2" fontId="0" fillId="39" borderId="14" xfId="0" applyNumberFormat="1" applyFill="1" applyBorder="1"/>
    <xf numFmtId="0" fontId="20" fillId="39" borderId="10" xfId="0" applyFont="1" applyFill="1" applyBorder="1" applyAlignment="1">
      <alignment vertical="top" wrapText="1"/>
    </xf>
    <xf numFmtId="0" fontId="20" fillId="44" borderId="10" xfId="0" applyFont="1" applyFill="1" applyBorder="1" applyAlignment="1">
      <alignment horizontal="center" vertical="top" wrapText="1"/>
    </xf>
    <xf numFmtId="2" fontId="20" fillId="39" borderId="10" xfId="0" applyNumberFormat="1" applyFont="1" applyFill="1" applyBorder="1" applyAlignment="1">
      <alignment vertical="top" wrapText="1"/>
    </xf>
    <xf numFmtId="0" fontId="20" fillId="46" borderId="10" xfId="0" applyFont="1" applyFill="1" applyBorder="1" applyAlignment="1">
      <alignment vertical="top" wrapText="1"/>
    </xf>
    <xf numFmtId="0" fontId="24" fillId="36" borderId="10" xfId="0" applyFont="1" applyFill="1" applyBorder="1" applyAlignment="1">
      <alignment vertical="top" wrapText="1"/>
    </xf>
    <xf numFmtId="0" fontId="23" fillId="36" borderId="14" xfId="0" applyFont="1" applyFill="1" applyBorder="1"/>
    <xf numFmtId="164" fontId="26" fillId="44" borderId="23" xfId="0" quotePrefix="1" applyNumberFormat="1" applyFont="1" applyFill="1" applyBorder="1" applyAlignment="1">
      <alignment horizontal="center"/>
    </xf>
    <xf numFmtId="0" fontId="27" fillId="47" borderId="24" xfId="0" applyFont="1" applyFill="1" applyBorder="1" applyAlignment="1">
      <alignment wrapText="1"/>
    </xf>
    <xf numFmtId="0" fontId="0" fillId="48" borderId="15" xfId="0" applyFill="1" applyBorder="1"/>
    <xf numFmtId="0" fontId="0" fillId="48" borderId="0" xfId="0" applyFill="1" applyBorder="1"/>
    <xf numFmtId="164" fontId="0" fillId="48" borderId="13" xfId="0" applyNumberFormat="1" applyFill="1" applyBorder="1"/>
    <xf numFmtId="164" fontId="25" fillId="47" borderId="24" xfId="0" applyNumberFormat="1" applyFont="1" applyFill="1" applyBorder="1" applyAlignment="1">
      <alignment horizontal="center" wrapText="1"/>
    </xf>
    <xf numFmtId="164" fontId="25" fillId="48" borderId="26" xfId="0" applyNumberFormat="1" applyFont="1" applyFill="1" applyBorder="1" applyAlignment="1">
      <alignment horizontal="center" wrapText="1"/>
    </xf>
    <xf numFmtId="0" fontId="0" fillId="45" borderId="27" xfId="0" applyFill="1" applyBorder="1" applyAlignment="1">
      <alignment wrapText="1"/>
    </xf>
    <xf numFmtId="0" fontId="0" fillId="49" borderId="14" xfId="0" applyFill="1" applyBorder="1"/>
    <xf numFmtId="0" fontId="20" fillId="48" borderId="27" xfId="0" applyFont="1" applyFill="1" applyBorder="1" applyAlignment="1">
      <alignment wrapText="1"/>
    </xf>
    <xf numFmtId="0" fontId="19" fillId="51" borderId="27" xfId="0" applyFont="1" applyFill="1" applyBorder="1" applyAlignment="1">
      <alignment wrapText="1"/>
    </xf>
    <xf numFmtId="0" fontId="0" fillId="49" borderId="27" xfId="0" applyFill="1" applyBorder="1"/>
    <xf numFmtId="0" fontId="20" fillId="48" borderId="10" xfId="0" applyFont="1" applyFill="1" applyBorder="1" applyAlignment="1">
      <alignment vertical="top" wrapText="1"/>
    </xf>
    <xf numFmtId="0" fontId="20" fillId="51" borderId="10" xfId="0" applyFont="1" applyFill="1" applyBorder="1" applyAlignment="1">
      <alignment vertical="top" wrapText="1"/>
    </xf>
    <xf numFmtId="0" fontId="20" fillId="0" borderId="10" xfId="0" applyFont="1" applyFill="1" applyBorder="1" applyAlignment="1">
      <alignment vertical="top" wrapText="1"/>
    </xf>
    <xf numFmtId="0" fontId="19" fillId="52" borderId="27" xfId="0" applyFont="1" applyFill="1" applyBorder="1" applyAlignment="1">
      <alignment wrapText="1"/>
    </xf>
    <xf numFmtId="0" fontId="26" fillId="0" borderId="0" xfId="0" applyFont="1"/>
    <xf numFmtId="0" fontId="23" fillId="36" borderId="10" xfId="0" applyFont="1" applyFill="1" applyBorder="1"/>
    <xf numFmtId="0" fontId="24" fillId="36" borderId="10" xfId="0" applyFont="1" applyFill="1" applyBorder="1"/>
    <xf numFmtId="0" fontId="0" fillId="34" borderId="10" xfId="0" applyFill="1" applyBorder="1"/>
    <xf numFmtId="0" fontId="19" fillId="0" borderId="10" xfId="0" applyFont="1" applyBorder="1"/>
    <xf numFmtId="0" fontId="19" fillId="34" borderId="10" xfId="0" applyFont="1" applyFill="1" applyBorder="1"/>
    <xf numFmtId="0" fontId="20" fillId="34" borderId="10" xfId="0" applyFont="1" applyFill="1" applyBorder="1"/>
    <xf numFmtId="0" fontId="19" fillId="0" borderId="10" xfId="0" applyFont="1" applyFill="1" applyBorder="1"/>
    <xf numFmtId="0" fontId="20" fillId="0" borderId="10" xfId="0" applyFont="1" applyFill="1" applyBorder="1"/>
    <xf numFmtId="0" fontId="0" fillId="0" borderId="10" xfId="0" applyFill="1" applyBorder="1"/>
    <xf numFmtId="0" fontId="0" fillId="0" borderId="0" xfId="0" applyAlignment="1">
      <alignment horizontal="center"/>
    </xf>
    <xf numFmtId="0" fontId="19" fillId="44" borderId="10" xfId="0" applyFont="1" applyFill="1" applyBorder="1" applyAlignment="1">
      <alignment horizontal="center"/>
    </xf>
    <xf numFmtId="0" fontId="19" fillId="34" borderId="10" xfId="0" applyFont="1" applyFill="1" applyBorder="1" applyAlignment="1">
      <alignment horizontal="center"/>
    </xf>
    <xf numFmtId="0" fontId="23" fillId="36" borderId="10" xfId="0" applyFont="1" applyFill="1" applyBorder="1" applyAlignment="1">
      <alignment horizontal="center"/>
    </xf>
    <xf numFmtId="0" fontId="0" fillId="0" borderId="10" xfId="0" applyBorder="1" applyAlignment="1">
      <alignment horizontal="center"/>
    </xf>
    <xf numFmtId="0" fontId="19" fillId="0" borderId="10" xfId="0" applyFont="1" applyBorder="1" applyAlignment="1">
      <alignment wrapText="1"/>
    </xf>
    <xf numFmtId="0" fontId="29" fillId="0" borderId="10" xfId="42" applyFont="1" applyFill="1" applyBorder="1" applyAlignment="1">
      <alignment wrapText="1"/>
    </xf>
    <xf numFmtId="0" fontId="0" fillId="0" borderId="27" xfId="0" applyBorder="1"/>
    <xf numFmtId="0" fontId="19" fillId="33" borderId="10" xfId="0" applyFont="1" applyFill="1" applyBorder="1"/>
    <xf numFmtId="0" fontId="23" fillId="33" borderId="10" xfId="0" applyFont="1" applyFill="1" applyBorder="1"/>
    <xf numFmtId="0" fontId="30" fillId="0" borderId="0" xfId="0" applyFont="1"/>
    <xf numFmtId="0" fontId="20" fillId="33" borderId="10" xfId="0" applyFont="1" applyFill="1" applyBorder="1" applyAlignment="1">
      <alignment wrapText="1"/>
    </xf>
    <xf numFmtId="0" fontId="19" fillId="0" borderId="10" xfId="0" applyFont="1" applyFill="1" applyBorder="1" applyAlignment="1">
      <alignment horizontal="center"/>
    </xf>
    <xf numFmtId="0" fontId="0" fillId="54" borderId="10" xfId="0" applyFill="1" applyBorder="1"/>
    <xf numFmtId="0" fontId="19" fillId="54" borderId="10" xfId="0" applyFont="1" applyFill="1" applyBorder="1"/>
    <xf numFmtId="0" fontId="20" fillId="54" borderId="10" xfId="0" applyFont="1" applyFill="1" applyBorder="1"/>
    <xf numFmtId="0" fontId="19" fillId="54" borderId="10" xfId="0" applyFont="1" applyFill="1" applyBorder="1" applyAlignment="1">
      <alignment horizontal="center"/>
    </xf>
    <xf numFmtId="0" fontId="23" fillId="54" borderId="10" xfId="0" applyFont="1" applyFill="1" applyBorder="1"/>
    <xf numFmtId="0" fontId="0" fillId="55" borderId="10" xfId="0" applyFill="1" applyBorder="1"/>
    <xf numFmtId="0" fontId="20" fillId="55" borderId="10" xfId="0" applyFont="1" applyFill="1" applyBorder="1"/>
    <xf numFmtId="0" fontId="19" fillId="55" borderId="10" xfId="0" applyFont="1" applyFill="1" applyBorder="1"/>
    <xf numFmtId="0" fontId="19" fillId="55" borderId="10" xfId="0" applyFont="1" applyFill="1" applyBorder="1" applyAlignment="1">
      <alignment horizontal="center"/>
    </xf>
    <xf numFmtId="0" fontId="28" fillId="55" borderId="10" xfId="42" applyFont="1" applyFill="1" applyBorder="1" applyAlignment="1">
      <alignment wrapText="1"/>
    </xf>
    <xf numFmtId="0" fontId="29" fillId="34" borderId="10" xfId="42" applyFont="1" applyFill="1" applyBorder="1" applyAlignment="1">
      <alignment wrapText="1"/>
    </xf>
    <xf numFmtId="0" fontId="21" fillId="0" borderId="0" xfId="0" applyFont="1"/>
    <xf numFmtId="0" fontId="21" fillId="0" borderId="10" xfId="0" applyFont="1" applyBorder="1"/>
    <xf numFmtId="0" fontId="21" fillId="34" borderId="10" xfId="0" applyFont="1" applyFill="1" applyBorder="1"/>
    <xf numFmtId="0" fontId="21" fillId="55" borderId="10" xfId="0" applyFont="1" applyFill="1" applyBorder="1"/>
    <xf numFmtId="0" fontId="21" fillId="54" borderId="10" xfId="0" applyFont="1" applyFill="1" applyBorder="1"/>
    <xf numFmtId="0" fontId="0" fillId="44" borderId="10" xfId="0" applyFill="1" applyBorder="1"/>
    <xf numFmtId="0" fontId="20" fillId="44" borderId="10" xfId="0" applyFont="1" applyFill="1" applyBorder="1"/>
    <xf numFmtId="1" fontId="0" fillId="56" borderId="24" xfId="0" applyNumberFormat="1" applyFill="1" applyBorder="1" applyAlignment="1">
      <alignment wrapText="1"/>
    </xf>
    <xf numFmtId="0" fontId="0" fillId="57" borderId="24" xfId="0" applyFill="1" applyBorder="1" applyAlignment="1">
      <alignment wrapText="1"/>
    </xf>
    <xf numFmtId="0" fontId="0" fillId="58" borderId="24" xfId="0" applyFill="1" applyBorder="1" applyAlignment="1">
      <alignment wrapText="1"/>
    </xf>
    <xf numFmtId="10" fontId="0" fillId="44" borderId="24" xfId="0" applyNumberFormat="1" applyFill="1" applyBorder="1" applyAlignment="1">
      <alignment wrapText="1"/>
    </xf>
    <xf numFmtId="37" fontId="0" fillId="0" borderId="24" xfId="0" applyNumberFormat="1" applyFill="1" applyBorder="1" applyAlignment="1">
      <alignment wrapText="1"/>
    </xf>
    <xf numFmtId="0" fontId="0" fillId="0" borderId="24" xfId="0" applyBorder="1" applyAlignment="1">
      <alignment wrapText="1"/>
    </xf>
    <xf numFmtId="0" fontId="0" fillId="52" borderId="0" xfId="0" applyFill="1" applyBorder="1" applyAlignment="1">
      <alignment vertical="top" wrapText="1"/>
    </xf>
    <xf numFmtId="0" fontId="0" fillId="59" borderId="0" xfId="0" applyFill="1" applyBorder="1" applyAlignment="1">
      <alignment vertical="top" wrapText="1"/>
    </xf>
    <xf numFmtId="0" fontId="0" fillId="60" borderId="0" xfId="0" applyFill="1" applyBorder="1" applyAlignment="1">
      <alignment vertical="top" wrapText="1"/>
    </xf>
    <xf numFmtId="1" fontId="0" fillId="56" borderId="27" xfId="0" applyNumberFormat="1" applyFill="1" applyBorder="1"/>
    <xf numFmtId="0" fontId="0" fillId="57" borderId="27" xfId="0" applyFill="1" applyBorder="1"/>
    <xf numFmtId="0" fontId="0" fillId="58" borderId="27" xfId="0" applyFill="1" applyBorder="1"/>
    <xf numFmtId="10" fontId="0" fillId="44" borderId="27" xfId="0" applyNumberFormat="1" applyFill="1" applyBorder="1"/>
    <xf numFmtId="0" fontId="0" fillId="0" borderId="27" xfId="0" applyFill="1" applyBorder="1"/>
    <xf numFmtId="0" fontId="31" fillId="52" borderId="14" xfId="0" applyFont="1" applyFill="1" applyBorder="1" applyAlignment="1">
      <alignment vertical="center" wrapText="1"/>
    </xf>
    <xf numFmtId="0" fontId="31" fillId="59" borderId="14" xfId="0" applyFont="1" applyFill="1" applyBorder="1" applyAlignment="1">
      <alignment vertical="top" wrapText="1"/>
    </xf>
    <xf numFmtId="0" fontId="31" fillId="60" borderId="14" xfId="0" applyFont="1" applyFill="1" applyBorder="1" applyAlignment="1">
      <alignment vertical="center" wrapText="1"/>
    </xf>
    <xf numFmtId="1" fontId="20" fillId="56" borderId="10" xfId="0" applyNumberFormat="1" applyFont="1" applyFill="1" applyBorder="1" applyAlignment="1">
      <alignment vertical="top" wrapText="1"/>
    </xf>
    <xf numFmtId="0" fontId="20" fillId="57" borderId="10" xfId="0" applyFont="1" applyFill="1" applyBorder="1" applyAlignment="1">
      <alignment vertical="top" wrapText="1"/>
    </xf>
    <xf numFmtId="0" fontId="20" fillId="61" borderId="10" xfId="0" applyFont="1" applyFill="1" applyBorder="1" applyAlignment="1">
      <alignment vertical="top" wrapText="1"/>
    </xf>
    <xf numFmtId="10" fontId="20" fillId="44" borderId="10" xfId="0" applyNumberFormat="1" applyFont="1" applyFill="1" applyBorder="1" applyAlignment="1">
      <alignment vertical="top" wrapText="1"/>
    </xf>
    <xf numFmtId="0" fontId="31" fillId="52" borderId="10" xfId="0" applyFont="1" applyFill="1" applyBorder="1" applyAlignment="1">
      <alignment vertical="center" wrapText="1"/>
    </xf>
    <xf numFmtId="0" fontId="31" fillId="59" borderId="10" xfId="0" applyFont="1" applyFill="1" applyBorder="1" applyAlignment="1">
      <alignment vertical="top" wrapText="1"/>
    </xf>
    <xf numFmtId="0" fontId="31" fillId="60" borderId="10" xfId="0" applyFont="1" applyFill="1" applyBorder="1" applyAlignment="1">
      <alignment vertical="center" wrapText="1"/>
    </xf>
    <xf numFmtId="0" fontId="24" fillId="62" borderId="10" xfId="0" applyFont="1" applyFill="1" applyBorder="1" applyAlignment="1">
      <alignment vertical="top" wrapText="1"/>
    </xf>
    <xf numFmtId="0" fontId="23" fillId="62" borderId="27" xfId="0" applyFont="1" applyFill="1" applyBorder="1" applyAlignment="1">
      <alignment wrapText="1"/>
    </xf>
    <xf numFmtId="0" fontId="20" fillId="48" borderId="16" xfId="0" applyFont="1" applyFill="1" applyBorder="1" applyAlignment="1">
      <alignment horizontal="center" wrapText="1"/>
    </xf>
    <xf numFmtId="0" fontId="20" fillId="48" borderId="17" xfId="0" applyFont="1" applyFill="1" applyBorder="1" applyAlignment="1">
      <alignment horizontal="center" wrapText="1"/>
    </xf>
    <xf numFmtId="0" fontId="20" fillId="48" borderId="12" xfId="0" applyFont="1" applyFill="1" applyBorder="1" applyAlignment="1">
      <alignment horizontal="center" wrapText="1"/>
    </xf>
    <xf numFmtId="0" fontId="20" fillId="40" borderId="0" xfId="0" applyFont="1" applyFill="1" applyBorder="1" applyAlignment="1">
      <alignment horizontal="center"/>
    </xf>
    <xf numFmtId="0" fontId="20" fillId="46" borderId="16" xfId="0" applyFont="1" applyFill="1" applyBorder="1" applyAlignment="1">
      <alignment horizontal="center" wrapText="1"/>
    </xf>
    <xf numFmtId="0" fontId="20" fillId="46" borderId="17" xfId="0" applyFont="1" applyFill="1" applyBorder="1" applyAlignment="1">
      <alignment horizontal="center" wrapText="1"/>
    </xf>
    <xf numFmtId="0" fontId="20" fillId="46" borderId="12" xfId="0" applyFont="1" applyFill="1" applyBorder="1" applyAlignment="1">
      <alignment horizontal="center" wrapText="1"/>
    </xf>
    <xf numFmtId="0" fontId="25" fillId="44" borderId="21" xfId="0" quotePrefix="1" applyFont="1" applyFill="1" applyBorder="1" applyAlignment="1">
      <alignment horizontal="center"/>
    </xf>
    <xf numFmtId="0" fontId="25" fillId="44" borderId="22" xfId="0" quotePrefix="1" applyFont="1" applyFill="1" applyBorder="1" applyAlignment="1">
      <alignment horizontal="center"/>
    </xf>
    <xf numFmtId="0" fontId="18" fillId="48" borderId="25" xfId="0" applyNumberFormat="1" applyFont="1" applyFill="1" applyBorder="1" applyAlignment="1">
      <alignment horizontal="center" wrapText="1"/>
    </xf>
    <xf numFmtId="0" fontId="18" fillId="48" borderId="11" xfId="0" applyNumberFormat="1" applyFont="1" applyFill="1" applyBorder="1" applyAlignment="1">
      <alignment horizontal="center" wrapText="1"/>
    </xf>
    <xf numFmtId="0" fontId="20" fillId="49" borderId="18" xfId="0" applyFont="1" applyFill="1" applyBorder="1" applyAlignment="1">
      <alignment horizontal="center"/>
    </xf>
    <xf numFmtId="0" fontId="20" fillId="49" borderId="19" xfId="0" applyFont="1" applyFill="1" applyBorder="1" applyAlignment="1">
      <alignment horizontal="center"/>
    </xf>
    <xf numFmtId="0" fontId="20" fillId="49" borderId="20" xfId="0" applyFont="1" applyFill="1" applyBorder="1" applyAlignment="1">
      <alignment horizontal="center"/>
    </xf>
    <xf numFmtId="0" fontId="0" fillId="53" borderId="18" xfId="0" applyFill="1" applyBorder="1" applyAlignment="1">
      <alignment horizontal="center" wrapText="1"/>
    </xf>
    <xf numFmtId="0" fontId="0" fillId="53" borderId="19" xfId="0" applyFill="1" applyBorder="1" applyAlignment="1">
      <alignment horizontal="center" wrapText="1"/>
    </xf>
    <xf numFmtId="0" fontId="0" fillId="53" borderId="20" xfId="0" applyFill="1" applyBorder="1" applyAlignment="1">
      <alignment horizontal="center" wrapText="1"/>
    </xf>
    <xf numFmtId="0" fontId="0" fillId="49" borderId="18" xfId="0" applyFill="1" applyBorder="1" applyAlignment="1">
      <alignment horizontal="center" wrapText="1"/>
    </xf>
    <xf numFmtId="0" fontId="0" fillId="49" borderId="19" xfId="0" applyFill="1" applyBorder="1" applyAlignment="1">
      <alignment horizontal="center" wrapText="1"/>
    </xf>
    <xf numFmtId="0" fontId="0" fillId="49" borderId="20" xfId="0" applyFill="1" applyBorder="1" applyAlignment="1">
      <alignment horizontal="center" wrapText="1"/>
    </xf>
    <xf numFmtId="0" fontId="0" fillId="50" borderId="18" xfId="0" applyFill="1" applyBorder="1" applyAlignment="1">
      <alignment horizontal="center" wrapText="1"/>
    </xf>
    <xf numFmtId="0" fontId="0" fillId="50" borderId="19" xfId="0" applyFill="1" applyBorder="1" applyAlignment="1">
      <alignment horizontal="center" wrapText="1"/>
    </xf>
    <xf numFmtId="0" fontId="0" fillId="50" borderId="20" xfId="0" applyFill="1" applyBorder="1" applyAlignment="1">
      <alignment horizontal="center" wrapText="1"/>
    </xf>
    <xf numFmtId="0" fontId="19" fillId="49" borderId="18" xfId="0" applyFont="1" applyFill="1" applyBorder="1" applyAlignment="1">
      <alignment horizontal="center" wrapText="1"/>
    </xf>
    <xf numFmtId="0" fontId="19" fillId="50" borderId="18" xfId="0" applyFont="1" applyFill="1" applyBorder="1" applyAlignment="1">
      <alignment horizontal="center" wrapText="1"/>
    </xf>
    <xf numFmtId="0" fontId="20" fillId="40" borderId="11" xfId="0" applyFont="1" applyFill="1" applyBorder="1" applyAlignment="1">
      <alignment horizontal="center"/>
    </xf>
    <xf numFmtId="0" fontId="20" fillId="46" borderId="18" xfId="0" applyFont="1" applyFill="1" applyBorder="1" applyAlignment="1">
      <alignment horizontal="center" wrapText="1"/>
    </xf>
    <xf numFmtId="0" fontId="20" fillId="46" borderId="19" xfId="0" applyFont="1" applyFill="1" applyBorder="1" applyAlignment="1">
      <alignment horizontal="center" wrapText="1"/>
    </xf>
    <xf numFmtId="0" fontId="20" fillId="46" borderId="20" xfId="0" applyFont="1" applyFill="1" applyBorder="1" applyAlignment="1">
      <alignment horizont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rmal_Sheet1"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FF99FF"/>
      <color rgb="FFFFDDFF"/>
      <color rgb="FF66FF99"/>
      <color rgb="FFCCFFFF"/>
      <color rgb="FFCC99FF"/>
      <color rgb="FFCCFFCC"/>
      <color rgb="FF99FFCC"/>
      <color rgb="FF99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122"/>
  <sheetViews>
    <sheetView tabSelected="1" topLeftCell="A13" workbookViewId="0">
      <pane xSplit="5" ySplit="14" topLeftCell="AG27" activePane="bottomRight" state="frozen"/>
      <selection activeCell="A13" sqref="A13"/>
      <selection pane="topRight" activeCell="F13" sqref="F13"/>
      <selection pane="bottomLeft" activeCell="A27" sqref="A27"/>
      <selection pane="bottomRight" activeCell="AR16" sqref="AR16"/>
    </sheetView>
  </sheetViews>
  <sheetFormatPr defaultRowHeight="12.75" x14ac:dyDescent="0.2"/>
  <cols>
    <col min="2" max="2" width="12" customWidth="1"/>
    <col min="4" max="4" width="9.140625" hidden="1" customWidth="1"/>
    <col min="5" max="5" width="11.5703125" customWidth="1"/>
    <col min="9" max="9" width="5.140625" customWidth="1"/>
    <col min="10" max="11" width="24.7109375" customWidth="1"/>
    <col min="12" max="14" width="9.140625" customWidth="1"/>
    <col min="18" max="18" width="11.28515625" customWidth="1"/>
    <col min="19" max="19" width="9.42578125" style="17" customWidth="1"/>
    <col min="23" max="28" width="9.140625" customWidth="1"/>
    <col min="29" max="29" width="9.140625" style="92"/>
    <col min="32" max="32" width="6.85546875" style="68" customWidth="1"/>
    <col min="38" max="38" width="5.5703125" customWidth="1"/>
    <col min="50" max="50" width="11.140625" customWidth="1"/>
    <col min="54" max="54" width="9.7109375" customWidth="1"/>
  </cols>
  <sheetData>
    <row r="1" spans="1:2" ht="15.75" x14ac:dyDescent="0.25">
      <c r="A1" s="1" t="s">
        <v>630</v>
      </c>
      <c r="B1" s="2"/>
    </row>
    <row r="2" spans="1:2" x14ac:dyDescent="0.2">
      <c r="B2" s="3"/>
    </row>
    <row r="3" spans="1:2" x14ac:dyDescent="0.2">
      <c r="A3" s="4" t="s">
        <v>564</v>
      </c>
      <c r="B3" s="3"/>
    </row>
    <row r="4" spans="1:2" x14ac:dyDescent="0.2">
      <c r="A4" s="4" t="s">
        <v>565</v>
      </c>
      <c r="B4" s="3"/>
    </row>
    <row r="5" spans="1:2" x14ac:dyDescent="0.2">
      <c r="A5" s="4" t="s">
        <v>566</v>
      </c>
      <c r="B5" s="3"/>
    </row>
    <row r="6" spans="1:2" x14ac:dyDescent="0.2">
      <c r="A6" s="4" t="s">
        <v>567</v>
      </c>
      <c r="B6" s="3"/>
    </row>
    <row r="7" spans="1:2" x14ac:dyDescent="0.2">
      <c r="B7" s="3"/>
    </row>
    <row r="8" spans="1:2" x14ac:dyDescent="0.2">
      <c r="A8" t="s">
        <v>553</v>
      </c>
      <c r="B8" s="5"/>
    </row>
    <row r="9" spans="1:2" x14ac:dyDescent="0.2">
      <c r="A9" t="s">
        <v>554</v>
      </c>
      <c r="B9" s="5"/>
    </row>
    <row r="10" spans="1:2" x14ac:dyDescent="0.2">
      <c r="A10" t="s">
        <v>555</v>
      </c>
      <c r="B10" s="5"/>
    </row>
    <row r="11" spans="1:2" x14ac:dyDescent="0.2">
      <c r="A11" t="s">
        <v>556</v>
      </c>
      <c r="B11" s="3"/>
    </row>
    <row r="12" spans="1:2" x14ac:dyDescent="0.2">
      <c r="A12" t="s">
        <v>557</v>
      </c>
      <c r="B12" s="3"/>
    </row>
    <row r="13" spans="1:2" x14ac:dyDescent="0.2">
      <c r="B13" s="3"/>
    </row>
    <row r="14" spans="1:2" x14ac:dyDescent="0.2">
      <c r="A14" s="6"/>
      <c r="B14" s="7" t="s">
        <v>558</v>
      </c>
    </row>
    <row r="15" spans="1:2" x14ac:dyDescent="0.2">
      <c r="A15" s="8"/>
      <c r="B15" s="7" t="s">
        <v>559</v>
      </c>
    </row>
    <row r="16" spans="1:2" x14ac:dyDescent="0.2">
      <c r="A16" s="9"/>
      <c r="B16" s="7" t="s">
        <v>560</v>
      </c>
    </row>
    <row r="17" spans="1:63" x14ac:dyDescent="0.2">
      <c r="A17" s="10"/>
      <c r="B17" s="7" t="s">
        <v>561</v>
      </c>
    </row>
    <row r="18" spans="1:63" x14ac:dyDescent="0.2">
      <c r="A18" s="11"/>
      <c r="B18" s="7" t="s">
        <v>562</v>
      </c>
    </row>
    <row r="19" spans="1:63" ht="13.5" thickBot="1" x14ac:dyDescent="0.25">
      <c r="A19" s="12"/>
      <c r="B19" s="7" t="s">
        <v>563</v>
      </c>
    </row>
    <row r="20" spans="1:63" ht="21" thickBot="1" x14ac:dyDescent="0.35">
      <c r="AM20" s="19"/>
      <c r="AN20" s="19"/>
      <c r="AO20" s="19"/>
      <c r="AP20" s="19"/>
      <c r="AQ20" s="19"/>
      <c r="AR20" s="19"/>
      <c r="AS20" s="19"/>
      <c r="AT20" s="19"/>
      <c r="AU20" s="19"/>
      <c r="AV20" s="19"/>
      <c r="AW20" s="19"/>
      <c r="AX20" s="132" t="s">
        <v>596</v>
      </c>
      <c r="AY20" s="133"/>
      <c r="AZ20" s="133"/>
      <c r="BA20" s="133"/>
      <c r="BB20" s="42">
        <f>AX22+BB22</f>
        <v>0</v>
      </c>
    </row>
    <row r="21" spans="1:63" ht="60" x14ac:dyDescent="0.25">
      <c r="AM21" s="19"/>
      <c r="AN21" s="19"/>
      <c r="AO21" s="19"/>
      <c r="AP21" s="19"/>
      <c r="AQ21" s="19"/>
      <c r="AR21" s="19"/>
      <c r="AS21" s="19"/>
      <c r="AT21" s="19"/>
      <c r="AU21" s="19"/>
      <c r="AV21" s="19"/>
      <c r="AW21" s="19"/>
      <c r="AX21" s="43" t="s">
        <v>597</v>
      </c>
      <c r="AY21" s="44"/>
      <c r="AZ21" s="45"/>
      <c r="BA21" s="45"/>
      <c r="BB21" s="46"/>
    </row>
    <row r="22" spans="1:63" ht="18" x14ac:dyDescent="0.25">
      <c r="AM22" s="19"/>
      <c r="AN22" s="19"/>
      <c r="AO22" s="19"/>
      <c r="AP22" s="19"/>
      <c r="AQ22" s="19"/>
      <c r="AR22" s="19"/>
      <c r="AS22" s="19"/>
      <c r="AT22" s="19"/>
      <c r="AU22" s="19"/>
      <c r="AV22" s="19"/>
      <c r="AW22" s="19"/>
      <c r="AX22" s="47">
        <f>AX195</f>
        <v>0</v>
      </c>
      <c r="AY22" s="134" t="s">
        <v>598</v>
      </c>
      <c r="AZ22" s="135"/>
      <c r="BA22" s="135"/>
      <c r="BB22" s="48">
        <f>BB195</f>
        <v>0</v>
      </c>
    </row>
    <row r="23" spans="1:63" x14ac:dyDescent="0.2">
      <c r="AM23" s="136" t="s">
        <v>599</v>
      </c>
      <c r="AN23" s="137"/>
      <c r="AO23" s="137"/>
      <c r="AP23" s="137"/>
      <c r="AQ23" s="137"/>
      <c r="AR23" s="137"/>
      <c r="AS23" s="137"/>
      <c r="AT23" s="137"/>
      <c r="AU23" s="137"/>
      <c r="AV23" s="137"/>
      <c r="AW23" s="137"/>
      <c r="AX23" s="137"/>
      <c r="AY23" s="137"/>
      <c r="AZ23" s="137"/>
      <c r="BA23" s="137"/>
      <c r="BB23" s="138"/>
    </row>
    <row r="24" spans="1:63" ht="62.25" customHeight="1" x14ac:dyDescent="0.2">
      <c r="AM24" s="139" t="s">
        <v>600</v>
      </c>
      <c r="AN24" s="140"/>
      <c r="AO24" s="141"/>
      <c r="AP24" s="142" t="s">
        <v>601</v>
      </c>
      <c r="AQ24" s="143"/>
      <c r="AR24" s="143"/>
      <c r="AS24" s="144"/>
      <c r="AT24" s="145" t="s">
        <v>602</v>
      </c>
      <c r="AU24" s="146"/>
      <c r="AV24" s="146"/>
      <c r="AW24" s="147"/>
      <c r="AX24" s="148" t="s">
        <v>617</v>
      </c>
      <c r="AY24" s="143"/>
      <c r="AZ24" s="144"/>
      <c r="BA24" s="149" t="s">
        <v>619</v>
      </c>
      <c r="BB24" s="147"/>
      <c r="BC24" s="99"/>
      <c r="BD24" s="100"/>
      <c r="BE24" s="101"/>
      <c r="BF24" s="102"/>
      <c r="BG24" s="103">
        <f>16-SUM(BG27:BG70)</f>
        <v>16</v>
      </c>
      <c r="BH24" s="104"/>
      <c r="BI24" s="105" t="s">
        <v>717</v>
      </c>
      <c r="BJ24" s="106" t="s">
        <v>718</v>
      </c>
      <c r="BK24" s="107" t="s">
        <v>718</v>
      </c>
    </row>
    <row r="25" spans="1:63" ht="60.75" customHeight="1" x14ac:dyDescent="0.2">
      <c r="R25" s="128" t="s">
        <v>581</v>
      </c>
      <c r="S25" s="128"/>
      <c r="T25" s="128"/>
      <c r="U25" s="128"/>
      <c r="V25" s="128"/>
      <c r="W25" s="128"/>
      <c r="X25" s="128"/>
      <c r="Y25" s="25"/>
      <c r="Z25" s="26"/>
      <c r="AA25" s="26"/>
      <c r="AB25" s="26"/>
      <c r="AC25" s="27"/>
      <c r="AD25" s="28"/>
      <c r="AE25" s="32"/>
      <c r="AF25" s="34"/>
      <c r="AG25" s="35"/>
      <c r="AH25" s="129" t="s">
        <v>592</v>
      </c>
      <c r="AI25" s="130"/>
      <c r="AJ25" s="130"/>
      <c r="AK25" s="131"/>
      <c r="AL25" s="41"/>
      <c r="AM25" s="49" t="s">
        <v>603</v>
      </c>
      <c r="AN25" s="50"/>
      <c r="AO25" s="50"/>
      <c r="AP25" s="50"/>
      <c r="AQ25" s="50"/>
      <c r="AR25" s="50"/>
      <c r="AS25" s="50"/>
      <c r="AT25" s="51" t="s">
        <v>604</v>
      </c>
      <c r="AU25" s="124" t="s">
        <v>731</v>
      </c>
      <c r="AV25" s="124" t="s">
        <v>732</v>
      </c>
      <c r="AW25" s="53"/>
      <c r="AX25" s="57" t="s">
        <v>618</v>
      </c>
      <c r="AY25" s="125" t="s">
        <v>606</v>
      </c>
      <c r="AZ25" s="126"/>
      <c r="BA25" s="126"/>
      <c r="BB25" s="127"/>
      <c r="BC25" s="108"/>
      <c r="BD25" s="109"/>
      <c r="BE25" s="110"/>
      <c r="BF25" s="111"/>
      <c r="BG25" s="112"/>
      <c r="BH25" s="75"/>
      <c r="BI25" s="113" t="s">
        <v>719</v>
      </c>
      <c r="BJ25" s="114" t="s">
        <v>720</v>
      </c>
      <c r="BK25" s="115" t="s">
        <v>721</v>
      </c>
    </row>
    <row r="26" spans="1:63" s="14" customFormat="1" ht="68.25" customHeight="1" x14ac:dyDescent="0.2">
      <c r="A26" s="14" t="s">
        <v>0</v>
      </c>
      <c r="B26" s="14" t="s">
        <v>1</v>
      </c>
      <c r="C26" s="14" t="s">
        <v>569</v>
      </c>
      <c r="D26" s="14" t="s">
        <v>2</v>
      </c>
      <c r="E26" s="14" t="s">
        <v>3</v>
      </c>
      <c r="F26" s="14" t="s">
        <v>568</v>
      </c>
      <c r="G26" s="14" t="s">
        <v>572</v>
      </c>
      <c r="H26" s="14" t="s">
        <v>573</v>
      </c>
      <c r="I26" s="15" t="s">
        <v>574</v>
      </c>
      <c r="J26" s="73" t="s">
        <v>678</v>
      </c>
      <c r="K26" s="73" t="s">
        <v>679</v>
      </c>
      <c r="L26" s="14" t="s">
        <v>4</v>
      </c>
      <c r="M26" s="14" t="s">
        <v>5</v>
      </c>
      <c r="N26" s="14" t="s">
        <v>6</v>
      </c>
      <c r="O26" s="14" t="s">
        <v>7</v>
      </c>
      <c r="P26" s="14" t="s">
        <v>8</v>
      </c>
      <c r="Q26" s="14" t="s">
        <v>9</v>
      </c>
      <c r="R26" s="20" t="s">
        <v>10</v>
      </c>
      <c r="S26" s="21" t="s">
        <v>577</v>
      </c>
      <c r="T26" s="22" t="s">
        <v>579</v>
      </c>
      <c r="U26" s="22" t="s">
        <v>580</v>
      </c>
      <c r="V26" s="23" t="s">
        <v>11</v>
      </c>
      <c r="W26" s="20" t="s">
        <v>12</v>
      </c>
      <c r="X26" s="24" t="s">
        <v>582</v>
      </c>
      <c r="Y26" s="29" t="s">
        <v>704</v>
      </c>
      <c r="Z26" s="29" t="s">
        <v>584</v>
      </c>
      <c r="AA26" s="29" t="s">
        <v>585</v>
      </c>
      <c r="AB26" s="29" t="s">
        <v>588</v>
      </c>
      <c r="AC26" s="30" t="s">
        <v>586</v>
      </c>
      <c r="AD26" s="31" t="s">
        <v>587</v>
      </c>
      <c r="AE26" s="36" t="s">
        <v>628</v>
      </c>
      <c r="AF26" s="37" t="s">
        <v>589</v>
      </c>
      <c r="AG26" s="38" t="s">
        <v>621</v>
      </c>
      <c r="AH26" s="39" t="s">
        <v>590</v>
      </c>
      <c r="AI26" s="39" t="s">
        <v>591</v>
      </c>
      <c r="AJ26" s="39" t="s">
        <v>593</v>
      </c>
      <c r="AK26" s="39" t="s">
        <v>594</v>
      </c>
      <c r="AL26" s="40" t="s">
        <v>595</v>
      </c>
      <c r="AM26" s="15" t="s">
        <v>734</v>
      </c>
      <c r="AN26" s="15" t="s">
        <v>607</v>
      </c>
      <c r="AO26" s="15" t="s">
        <v>608</v>
      </c>
      <c r="AP26" s="15" t="s">
        <v>609</v>
      </c>
      <c r="AQ26" s="15" t="s">
        <v>610</v>
      </c>
      <c r="AR26" s="15" t="s">
        <v>622</v>
      </c>
      <c r="AS26" s="15" t="s">
        <v>623</v>
      </c>
      <c r="AT26" s="54" t="s">
        <v>611</v>
      </c>
      <c r="AU26" s="123" t="s">
        <v>624</v>
      </c>
      <c r="AV26" s="56" t="s">
        <v>612</v>
      </c>
      <c r="AW26" s="15" t="s">
        <v>616</v>
      </c>
      <c r="AX26" s="15" t="s">
        <v>735</v>
      </c>
      <c r="AY26" s="54" t="s">
        <v>733</v>
      </c>
      <c r="AZ26" s="54" t="s">
        <v>614</v>
      </c>
      <c r="BA26" s="54" t="s">
        <v>626</v>
      </c>
      <c r="BB26" s="123" t="s">
        <v>627</v>
      </c>
      <c r="BC26" s="116" t="s">
        <v>722</v>
      </c>
      <c r="BD26" s="117" t="s">
        <v>723</v>
      </c>
      <c r="BE26" s="118" t="s">
        <v>730</v>
      </c>
      <c r="BF26" s="119" t="s">
        <v>724</v>
      </c>
      <c r="BG26" s="56" t="s">
        <v>725</v>
      </c>
      <c r="BH26" s="15" t="s">
        <v>726</v>
      </c>
      <c r="BI26" s="120" t="s">
        <v>727</v>
      </c>
      <c r="BJ26" s="121" t="s">
        <v>728</v>
      </c>
      <c r="BK26" s="122" t="s">
        <v>729</v>
      </c>
    </row>
    <row r="27" spans="1:63" s="16" customFormat="1" x14ac:dyDescent="0.2">
      <c r="A27" s="16" t="s">
        <v>13</v>
      </c>
      <c r="B27" s="16" t="s">
        <v>25</v>
      </c>
      <c r="C27" s="16" t="s">
        <v>26</v>
      </c>
      <c r="D27" s="16" t="s">
        <v>27</v>
      </c>
      <c r="E27" s="16" t="s">
        <v>28</v>
      </c>
      <c r="G27" s="16" t="s">
        <v>576</v>
      </c>
      <c r="I27" s="62" t="s">
        <v>376</v>
      </c>
      <c r="J27" s="16" t="s">
        <v>644</v>
      </c>
      <c r="K27" s="16" t="s">
        <v>29</v>
      </c>
      <c r="L27" s="16" t="s">
        <v>30</v>
      </c>
      <c r="M27" s="16" t="s">
        <v>20</v>
      </c>
      <c r="N27" s="16">
        <v>98501</v>
      </c>
      <c r="O27" s="16" t="s">
        <v>21</v>
      </c>
      <c r="P27" s="16" t="s">
        <v>24</v>
      </c>
      <c r="Q27" s="16" t="s">
        <v>22</v>
      </c>
      <c r="R27" s="16" t="s">
        <v>31</v>
      </c>
      <c r="S27" s="18" t="s">
        <v>578</v>
      </c>
      <c r="T27" s="16">
        <v>22146</v>
      </c>
      <c r="U27" s="16">
        <v>20500</v>
      </c>
      <c r="V27" s="16">
        <v>5742</v>
      </c>
      <c r="W27" s="16">
        <v>1646</v>
      </c>
      <c r="X27" s="16">
        <v>0</v>
      </c>
      <c r="Y27" s="16">
        <v>8202</v>
      </c>
      <c r="Z27" s="16">
        <f t="shared" ref="Z27:Z58" si="0">V27</f>
        <v>5742</v>
      </c>
      <c r="AA27" s="16">
        <f t="shared" ref="AA27:AA58" si="1">Y27-Z27</f>
        <v>2460</v>
      </c>
      <c r="AB27" s="16">
        <f t="shared" ref="AB27:AB58" si="2">X27</f>
        <v>0</v>
      </c>
      <c r="AC27" s="93"/>
      <c r="AD27" s="16">
        <f>AA27-AB27-AC27</f>
        <v>2460</v>
      </c>
      <c r="AF27" s="69" t="s">
        <v>633</v>
      </c>
      <c r="AG27" s="62" t="s">
        <v>709</v>
      </c>
      <c r="AJ27" s="16">
        <v>2</v>
      </c>
      <c r="BC27" s="16">
        <f>AM27+AN27+AO27+AP27+AQ27+AR27+AS27+AT27+AU27+AV27+AW27+AX27+AY27+AZ27+BA27+BB27</f>
        <v>0</v>
      </c>
    </row>
    <row r="28" spans="1:63" s="16" customFormat="1" ht="18" customHeight="1" x14ac:dyDescent="0.25">
      <c r="A28" s="63" t="s">
        <v>13</v>
      </c>
      <c r="B28" s="74" t="s">
        <v>702</v>
      </c>
      <c r="C28" s="61" t="s">
        <v>634</v>
      </c>
      <c r="D28" s="61"/>
      <c r="E28" s="63" t="s">
        <v>635</v>
      </c>
      <c r="F28" s="61"/>
      <c r="G28" s="63" t="s">
        <v>576</v>
      </c>
      <c r="H28" s="61"/>
      <c r="I28" s="63" t="s">
        <v>376</v>
      </c>
      <c r="J28" s="61" t="s">
        <v>645</v>
      </c>
      <c r="K28" s="61"/>
      <c r="L28" s="61"/>
      <c r="M28" s="61"/>
      <c r="N28" s="61"/>
      <c r="O28" s="61"/>
      <c r="P28" s="61"/>
      <c r="Q28" s="61"/>
      <c r="R28" s="61"/>
      <c r="S28" s="64" t="s">
        <v>21</v>
      </c>
      <c r="T28" s="61"/>
      <c r="U28" s="61"/>
      <c r="V28" s="61"/>
      <c r="W28" s="61"/>
      <c r="X28" s="61">
        <v>0</v>
      </c>
      <c r="Y28" s="61">
        <v>8202</v>
      </c>
      <c r="Z28" s="61">
        <f t="shared" si="0"/>
        <v>0</v>
      </c>
      <c r="AA28" s="16">
        <f t="shared" si="1"/>
        <v>8202</v>
      </c>
      <c r="AB28" s="16">
        <f t="shared" si="2"/>
        <v>0</v>
      </c>
      <c r="AC28" s="94"/>
      <c r="AD28" s="16">
        <f t="shared" ref="AD28:AD84" si="3">AA28-AB28-AC28</f>
        <v>8202</v>
      </c>
      <c r="AE28" s="61"/>
      <c r="AF28" s="70" t="s">
        <v>633</v>
      </c>
      <c r="AG28" s="63" t="s">
        <v>709</v>
      </c>
      <c r="AH28" s="61"/>
      <c r="AI28" s="61"/>
      <c r="AJ28" s="61">
        <v>1</v>
      </c>
      <c r="AK28" s="61"/>
      <c r="AL28" s="61"/>
      <c r="AM28" s="61"/>
      <c r="AN28" s="61"/>
      <c r="AO28" s="61"/>
      <c r="AP28" s="61"/>
      <c r="AQ28" s="61"/>
      <c r="AR28" s="61"/>
      <c r="AS28" s="61"/>
      <c r="AT28" s="61"/>
      <c r="AU28" s="61"/>
      <c r="AV28" s="61"/>
      <c r="AW28" s="61"/>
      <c r="AX28" s="61"/>
      <c r="AY28" s="61"/>
      <c r="AZ28" s="61"/>
      <c r="BA28" s="61"/>
      <c r="BB28" s="61"/>
      <c r="BC28" s="16">
        <f t="shared" ref="BC28:BC84" si="4">AM28+AN28+AO28+AP28+AQ28+AR28+AS28+AT28+AU28+AV28+AW28+AX28+AY28+AZ28+BA28+BB28</f>
        <v>0</v>
      </c>
    </row>
    <row r="29" spans="1:63" s="16" customFormat="1" x14ac:dyDescent="0.2">
      <c r="A29" s="16" t="s">
        <v>13</v>
      </c>
      <c r="B29" s="16" t="s">
        <v>45</v>
      </c>
      <c r="C29" s="16" t="s">
        <v>46</v>
      </c>
      <c r="D29" s="16" t="s">
        <v>47</v>
      </c>
      <c r="E29" s="16" t="s">
        <v>48</v>
      </c>
      <c r="G29" s="16" t="s">
        <v>576</v>
      </c>
      <c r="I29" s="62" t="s">
        <v>376</v>
      </c>
      <c r="J29" s="16" t="s">
        <v>646</v>
      </c>
      <c r="K29" s="16" t="s">
        <v>49</v>
      </c>
      <c r="L29" s="16" t="s">
        <v>50</v>
      </c>
      <c r="M29" s="16" t="s">
        <v>20</v>
      </c>
      <c r="N29" s="16">
        <v>98125</v>
      </c>
      <c r="O29" s="16" t="s">
        <v>21</v>
      </c>
      <c r="P29" s="16" t="s">
        <v>24</v>
      </c>
      <c r="Q29" s="16" t="s">
        <v>22</v>
      </c>
      <c r="R29" s="16" t="s">
        <v>51</v>
      </c>
      <c r="S29" s="18" t="s">
        <v>578</v>
      </c>
      <c r="T29" s="16">
        <v>22146</v>
      </c>
      <c r="U29" s="16">
        <v>20500</v>
      </c>
      <c r="V29" s="16">
        <v>8705</v>
      </c>
      <c r="W29" s="16">
        <v>1646</v>
      </c>
      <c r="X29" s="16">
        <v>0</v>
      </c>
      <c r="Y29" s="16">
        <v>8202</v>
      </c>
      <c r="Z29" s="16">
        <f t="shared" si="0"/>
        <v>8705</v>
      </c>
      <c r="AA29" s="16">
        <f t="shared" si="1"/>
        <v>-503</v>
      </c>
      <c r="AB29" s="16">
        <f t="shared" si="2"/>
        <v>0</v>
      </c>
      <c r="AC29" s="93"/>
      <c r="AD29" s="16">
        <f t="shared" si="3"/>
        <v>-503</v>
      </c>
      <c r="AF29" s="69" t="s">
        <v>633</v>
      </c>
      <c r="AG29" s="62" t="s">
        <v>709</v>
      </c>
      <c r="AJ29" s="16">
        <v>1.5</v>
      </c>
      <c r="BC29" s="16">
        <f t="shared" si="4"/>
        <v>0</v>
      </c>
    </row>
    <row r="30" spans="1:63" s="16" customFormat="1" ht="12.75" customHeight="1" x14ac:dyDescent="0.2">
      <c r="A30" s="16" t="s">
        <v>13</v>
      </c>
      <c r="B30" s="16" t="s">
        <v>58</v>
      </c>
      <c r="C30" s="16" t="s">
        <v>59</v>
      </c>
      <c r="D30" s="16" t="s">
        <v>60</v>
      </c>
      <c r="E30" s="16" t="s">
        <v>61</v>
      </c>
      <c r="G30" s="16" t="s">
        <v>576</v>
      </c>
      <c r="I30" s="62" t="s">
        <v>376</v>
      </c>
      <c r="J30" s="67" t="s">
        <v>62</v>
      </c>
      <c r="L30" s="16" t="s">
        <v>30</v>
      </c>
      <c r="M30" s="16" t="s">
        <v>20</v>
      </c>
      <c r="N30" s="16">
        <v>98502</v>
      </c>
      <c r="O30" s="16" t="s">
        <v>21</v>
      </c>
      <c r="P30" s="16" t="s">
        <v>24</v>
      </c>
      <c r="Q30" s="16" t="s">
        <v>22</v>
      </c>
      <c r="R30" s="16" t="s">
        <v>63</v>
      </c>
      <c r="S30" s="18" t="s">
        <v>578</v>
      </c>
      <c r="T30" s="16">
        <v>22146</v>
      </c>
      <c r="U30" s="16">
        <v>20500</v>
      </c>
      <c r="V30" s="16">
        <v>6851</v>
      </c>
      <c r="W30" s="16">
        <v>1646</v>
      </c>
      <c r="X30" s="16">
        <v>0</v>
      </c>
      <c r="Y30" s="16">
        <v>8202</v>
      </c>
      <c r="Z30" s="16">
        <f t="shared" si="0"/>
        <v>6851</v>
      </c>
      <c r="AA30" s="16">
        <f t="shared" si="1"/>
        <v>1351</v>
      </c>
      <c r="AB30" s="16">
        <f t="shared" si="2"/>
        <v>0</v>
      </c>
      <c r="AC30" s="93"/>
      <c r="AD30" s="16">
        <f t="shared" si="3"/>
        <v>1351</v>
      </c>
      <c r="AF30" s="69" t="s">
        <v>633</v>
      </c>
      <c r="AG30" s="62" t="s">
        <v>709</v>
      </c>
      <c r="AJ30" s="16">
        <v>2</v>
      </c>
      <c r="BC30" s="16">
        <f t="shared" si="4"/>
        <v>0</v>
      </c>
    </row>
    <row r="31" spans="1:63" s="61" customFormat="1" ht="12.75" customHeight="1" x14ac:dyDescent="0.2">
      <c r="A31" s="16" t="s">
        <v>13</v>
      </c>
      <c r="B31" s="16" t="s">
        <v>76</v>
      </c>
      <c r="C31" s="16" t="s">
        <v>77</v>
      </c>
      <c r="D31" s="16" t="s">
        <v>78</v>
      </c>
      <c r="E31" s="16" t="s">
        <v>79</v>
      </c>
      <c r="F31" s="16"/>
      <c r="G31" s="16" t="s">
        <v>576</v>
      </c>
      <c r="H31" s="16"/>
      <c r="I31" s="62" t="s">
        <v>376</v>
      </c>
      <c r="J31" s="67" t="s">
        <v>647</v>
      </c>
      <c r="K31" s="16" t="s">
        <v>80</v>
      </c>
      <c r="L31" s="16" t="s">
        <v>43</v>
      </c>
      <c r="M31" s="16" t="s">
        <v>20</v>
      </c>
      <c r="N31" s="16">
        <v>98406</v>
      </c>
      <c r="O31" s="16" t="s">
        <v>21</v>
      </c>
      <c r="P31" s="16" t="s">
        <v>24</v>
      </c>
      <c r="Q31" s="16" t="s">
        <v>22</v>
      </c>
      <c r="R31" s="16" t="s">
        <v>81</v>
      </c>
      <c r="S31" s="18" t="s">
        <v>578</v>
      </c>
      <c r="T31" s="16">
        <v>22146</v>
      </c>
      <c r="U31" s="16">
        <v>20500</v>
      </c>
      <c r="V31" s="16">
        <v>48368</v>
      </c>
      <c r="W31" s="16">
        <v>0</v>
      </c>
      <c r="X31" s="16">
        <v>0</v>
      </c>
      <c r="Y31" s="16">
        <v>8202</v>
      </c>
      <c r="Z31" s="16">
        <f t="shared" si="0"/>
        <v>48368</v>
      </c>
      <c r="AA31" s="16">
        <f t="shared" si="1"/>
        <v>-40166</v>
      </c>
      <c r="AB31" s="16">
        <f t="shared" si="2"/>
        <v>0</v>
      </c>
      <c r="AC31" s="93"/>
      <c r="AD31" s="16">
        <f t="shared" si="3"/>
        <v>-40166</v>
      </c>
      <c r="AE31" s="16"/>
      <c r="AF31" s="69" t="s">
        <v>633</v>
      </c>
      <c r="AG31" s="62" t="s">
        <v>709</v>
      </c>
      <c r="AH31" s="16"/>
      <c r="AI31" s="16"/>
      <c r="AJ31" s="16">
        <v>1</v>
      </c>
      <c r="AK31" s="16">
        <v>1</v>
      </c>
      <c r="AL31" s="16"/>
      <c r="AM31" s="16"/>
      <c r="AN31" s="16"/>
      <c r="AO31" s="16"/>
      <c r="AP31" s="16"/>
      <c r="AQ31" s="16"/>
      <c r="AR31" s="16"/>
      <c r="AS31" s="16"/>
      <c r="AT31" s="16"/>
      <c r="AU31" s="16"/>
      <c r="AV31" s="16"/>
      <c r="AW31" s="16"/>
      <c r="AX31" s="16"/>
      <c r="AY31" s="16"/>
      <c r="AZ31" s="16"/>
      <c r="BA31" s="16"/>
      <c r="BB31" s="16"/>
      <c r="BC31" s="16">
        <f t="shared" si="4"/>
        <v>0</v>
      </c>
    </row>
    <row r="32" spans="1:63" s="16" customFormat="1" ht="25.5" customHeight="1" x14ac:dyDescent="0.2">
      <c r="A32" s="16" t="s">
        <v>13</v>
      </c>
      <c r="B32" s="16" t="s">
        <v>101</v>
      </c>
      <c r="C32" s="16" t="s">
        <v>102</v>
      </c>
      <c r="D32" s="16" t="s">
        <v>103</v>
      </c>
      <c r="E32" s="16" t="s">
        <v>104</v>
      </c>
      <c r="G32" s="16" t="s">
        <v>576</v>
      </c>
      <c r="I32" s="62" t="s">
        <v>376</v>
      </c>
      <c r="J32" s="16" t="s">
        <v>648</v>
      </c>
      <c r="K32" s="16" t="s">
        <v>105</v>
      </c>
      <c r="L32" s="16" t="s">
        <v>43</v>
      </c>
      <c r="M32" s="16" t="s">
        <v>20</v>
      </c>
      <c r="N32" s="16" t="s">
        <v>106</v>
      </c>
      <c r="O32" s="16" t="s">
        <v>21</v>
      </c>
      <c r="P32" s="16" t="s">
        <v>24</v>
      </c>
      <c r="Q32" s="16" t="s">
        <v>22</v>
      </c>
      <c r="R32" s="16" t="s">
        <v>107</v>
      </c>
      <c r="S32" s="18" t="s">
        <v>578</v>
      </c>
      <c r="T32" s="16">
        <v>22146</v>
      </c>
      <c r="U32" s="16">
        <v>20500</v>
      </c>
      <c r="V32" s="16">
        <v>1608</v>
      </c>
      <c r="W32" s="16">
        <v>1646</v>
      </c>
      <c r="X32" s="16">
        <v>0</v>
      </c>
      <c r="Y32" s="16">
        <v>8202</v>
      </c>
      <c r="Z32" s="16">
        <f t="shared" si="0"/>
        <v>1608</v>
      </c>
      <c r="AA32" s="16">
        <f t="shared" si="1"/>
        <v>6594</v>
      </c>
      <c r="AB32" s="16">
        <f t="shared" si="2"/>
        <v>0</v>
      </c>
      <c r="AC32" s="93"/>
      <c r="AD32" s="16">
        <f t="shared" si="3"/>
        <v>6594</v>
      </c>
      <c r="AF32" s="69" t="s">
        <v>633</v>
      </c>
      <c r="AG32" s="62" t="s">
        <v>709</v>
      </c>
      <c r="AJ32" s="16">
        <v>2</v>
      </c>
      <c r="BC32" s="16">
        <f t="shared" si="4"/>
        <v>0</v>
      </c>
    </row>
    <row r="33" spans="1:55" s="16" customFormat="1" x14ac:dyDescent="0.2">
      <c r="A33" s="16" t="s">
        <v>13</v>
      </c>
      <c r="B33" s="16" t="s">
        <v>108</v>
      </c>
      <c r="C33" s="62" t="s">
        <v>708</v>
      </c>
      <c r="D33" s="16" t="s">
        <v>110</v>
      </c>
      <c r="E33" s="16" t="s">
        <v>111</v>
      </c>
      <c r="F33" s="16" t="s">
        <v>109</v>
      </c>
      <c r="G33" s="16" t="s">
        <v>576</v>
      </c>
      <c r="I33" s="62" t="s">
        <v>376</v>
      </c>
      <c r="J33" s="16" t="s">
        <v>649</v>
      </c>
      <c r="K33" s="16" t="s">
        <v>112</v>
      </c>
      <c r="L33" s="16" t="s">
        <v>30</v>
      </c>
      <c r="M33" s="16" t="s">
        <v>20</v>
      </c>
      <c r="N33" s="16">
        <v>98502</v>
      </c>
      <c r="O33" s="16" t="s">
        <v>21</v>
      </c>
      <c r="P33" s="16" t="s">
        <v>24</v>
      </c>
      <c r="Q33" s="16" t="s">
        <v>22</v>
      </c>
      <c r="R33" s="16" t="s">
        <v>113</v>
      </c>
      <c r="S33" s="18" t="s">
        <v>578</v>
      </c>
      <c r="T33" s="16">
        <v>22146</v>
      </c>
      <c r="U33" s="16">
        <v>20500</v>
      </c>
      <c r="V33" s="16">
        <v>352</v>
      </c>
      <c r="W33" s="16">
        <v>1646</v>
      </c>
      <c r="X33" s="16">
        <v>0</v>
      </c>
      <c r="Y33" s="16">
        <v>8202</v>
      </c>
      <c r="Z33" s="16">
        <f t="shared" si="0"/>
        <v>352</v>
      </c>
      <c r="AA33" s="16">
        <f t="shared" si="1"/>
        <v>7850</v>
      </c>
      <c r="AB33" s="16">
        <f t="shared" si="2"/>
        <v>0</v>
      </c>
      <c r="AC33" s="93"/>
      <c r="AD33" s="16">
        <f t="shared" si="3"/>
        <v>7850</v>
      </c>
      <c r="AF33" s="69" t="s">
        <v>633</v>
      </c>
      <c r="AG33" s="62" t="s">
        <v>709</v>
      </c>
      <c r="AJ33" s="16">
        <v>2</v>
      </c>
      <c r="BC33" s="16">
        <f t="shared" si="4"/>
        <v>0</v>
      </c>
    </row>
    <row r="34" spans="1:55" s="16" customFormat="1" x14ac:dyDescent="0.2">
      <c r="A34" s="16" t="s">
        <v>13</v>
      </c>
      <c r="B34" s="16" t="s">
        <v>114</v>
      </c>
      <c r="C34" s="16" t="s">
        <v>115</v>
      </c>
      <c r="D34" s="16" t="s">
        <v>116</v>
      </c>
      <c r="E34" s="16" t="s">
        <v>117</v>
      </c>
      <c r="G34" s="16" t="s">
        <v>576</v>
      </c>
      <c r="I34" s="62" t="s">
        <v>376</v>
      </c>
      <c r="J34" s="16" t="s">
        <v>650</v>
      </c>
      <c r="K34" s="16" t="s">
        <v>118</v>
      </c>
      <c r="L34" s="16" t="s">
        <v>119</v>
      </c>
      <c r="M34" s="16" t="s">
        <v>20</v>
      </c>
      <c r="N34" s="16" t="s">
        <v>120</v>
      </c>
      <c r="O34" s="16" t="s">
        <v>21</v>
      </c>
      <c r="P34" s="16" t="s">
        <v>24</v>
      </c>
      <c r="Q34" s="16" t="s">
        <v>22</v>
      </c>
      <c r="R34" s="16" t="s">
        <v>23</v>
      </c>
      <c r="S34" s="18" t="s">
        <v>578</v>
      </c>
      <c r="T34" s="16">
        <v>22146</v>
      </c>
      <c r="U34" s="16">
        <v>0</v>
      </c>
      <c r="V34" s="16">
        <v>18417</v>
      </c>
      <c r="W34" s="16">
        <v>3729</v>
      </c>
      <c r="X34" s="16">
        <v>0</v>
      </c>
      <c r="Y34" s="16">
        <v>8202</v>
      </c>
      <c r="Z34" s="16">
        <f t="shared" si="0"/>
        <v>18417</v>
      </c>
      <c r="AA34" s="16">
        <f t="shared" si="1"/>
        <v>-10215</v>
      </c>
      <c r="AB34" s="16">
        <f t="shared" si="2"/>
        <v>0</v>
      </c>
      <c r="AC34" s="93"/>
      <c r="AD34" s="16">
        <f t="shared" si="3"/>
        <v>-10215</v>
      </c>
      <c r="AF34" s="69" t="s">
        <v>633</v>
      </c>
      <c r="AG34" s="62" t="s">
        <v>709</v>
      </c>
      <c r="AJ34" s="16">
        <v>2</v>
      </c>
      <c r="BC34" s="16">
        <f t="shared" si="4"/>
        <v>0</v>
      </c>
    </row>
    <row r="35" spans="1:55" s="16" customFormat="1" x14ac:dyDescent="0.2">
      <c r="A35" s="16" t="s">
        <v>13</v>
      </c>
      <c r="B35" s="16" t="s">
        <v>129</v>
      </c>
      <c r="C35" s="16" t="s">
        <v>130</v>
      </c>
      <c r="D35" s="16" t="s">
        <v>131</v>
      </c>
      <c r="E35" s="16" t="s">
        <v>132</v>
      </c>
      <c r="G35" s="16" t="s">
        <v>576</v>
      </c>
      <c r="I35" s="62" t="s">
        <v>376</v>
      </c>
      <c r="J35" s="16" t="s">
        <v>651</v>
      </c>
      <c r="K35" s="16" t="s">
        <v>133</v>
      </c>
      <c r="L35" s="16" t="s">
        <v>30</v>
      </c>
      <c r="M35" s="16" t="s">
        <v>20</v>
      </c>
      <c r="N35" s="16">
        <v>98501</v>
      </c>
      <c r="O35" s="16" t="s">
        <v>21</v>
      </c>
      <c r="P35" s="16" t="s">
        <v>24</v>
      </c>
      <c r="Q35" s="16" t="s">
        <v>22</v>
      </c>
      <c r="R35" s="16" t="s">
        <v>134</v>
      </c>
      <c r="S35" s="18" t="s">
        <v>578</v>
      </c>
      <c r="T35" s="16">
        <v>22146</v>
      </c>
      <c r="U35" s="16">
        <v>20500</v>
      </c>
      <c r="V35" s="16">
        <v>10457</v>
      </c>
      <c r="W35" s="16">
        <v>1646</v>
      </c>
      <c r="X35" s="16">
        <v>0</v>
      </c>
      <c r="Y35" s="16">
        <v>8202</v>
      </c>
      <c r="Z35" s="16">
        <f t="shared" si="0"/>
        <v>10457</v>
      </c>
      <c r="AA35" s="16">
        <f t="shared" si="1"/>
        <v>-2255</v>
      </c>
      <c r="AB35" s="16">
        <f t="shared" si="2"/>
        <v>0</v>
      </c>
      <c r="AC35" s="93"/>
      <c r="AD35" s="16">
        <f t="shared" si="3"/>
        <v>-2255</v>
      </c>
      <c r="AF35" s="69" t="s">
        <v>633</v>
      </c>
      <c r="AG35" s="62" t="s">
        <v>709</v>
      </c>
      <c r="AJ35" s="16">
        <v>1</v>
      </c>
      <c r="AK35" s="16">
        <v>1</v>
      </c>
      <c r="BC35" s="16">
        <f t="shared" si="4"/>
        <v>0</v>
      </c>
    </row>
    <row r="36" spans="1:55" s="16" customFormat="1" x14ac:dyDescent="0.2">
      <c r="A36" s="16" t="s">
        <v>13</v>
      </c>
      <c r="B36" s="16" t="s">
        <v>135</v>
      </c>
      <c r="C36" s="16" t="s">
        <v>136</v>
      </c>
      <c r="D36" s="16" t="s">
        <v>137</v>
      </c>
      <c r="E36" s="16" t="s">
        <v>138</v>
      </c>
      <c r="G36" s="16" t="s">
        <v>576</v>
      </c>
      <c r="I36" s="62" t="s">
        <v>376</v>
      </c>
      <c r="J36" s="16" t="s">
        <v>652</v>
      </c>
      <c r="K36" s="16" t="s">
        <v>139</v>
      </c>
      <c r="L36" s="16" t="s">
        <v>140</v>
      </c>
      <c r="M36" s="16" t="s">
        <v>20</v>
      </c>
      <c r="N36" s="16">
        <v>98531</v>
      </c>
      <c r="O36" s="16" t="s">
        <v>21</v>
      </c>
      <c r="P36" s="16" t="s">
        <v>24</v>
      </c>
      <c r="Q36" s="16" t="s">
        <v>22</v>
      </c>
      <c r="R36" s="16" t="s">
        <v>141</v>
      </c>
      <c r="S36" s="18" t="s">
        <v>578</v>
      </c>
      <c r="T36" s="16">
        <v>22146</v>
      </c>
      <c r="U36" s="16">
        <v>22146</v>
      </c>
      <c r="V36" s="16">
        <v>0</v>
      </c>
      <c r="W36" s="16">
        <v>0</v>
      </c>
      <c r="X36" s="16">
        <v>1800</v>
      </c>
      <c r="Y36" s="16">
        <v>8202</v>
      </c>
      <c r="Z36" s="16">
        <f t="shared" si="0"/>
        <v>0</v>
      </c>
      <c r="AA36" s="16">
        <f t="shared" si="1"/>
        <v>8202</v>
      </c>
      <c r="AB36" s="16">
        <f t="shared" si="2"/>
        <v>1800</v>
      </c>
      <c r="AC36" s="93"/>
      <c r="AD36" s="16">
        <f t="shared" si="3"/>
        <v>6402</v>
      </c>
      <c r="AF36" s="69" t="s">
        <v>633</v>
      </c>
      <c r="AG36" s="62" t="s">
        <v>709</v>
      </c>
      <c r="AJ36" s="16">
        <v>2</v>
      </c>
      <c r="BC36" s="16">
        <f t="shared" si="4"/>
        <v>0</v>
      </c>
    </row>
    <row r="37" spans="1:55" s="16" customFormat="1" x14ac:dyDescent="0.2">
      <c r="A37" s="16" t="s">
        <v>13</v>
      </c>
      <c r="B37" s="16" t="s">
        <v>142</v>
      </c>
      <c r="C37" s="16" t="s">
        <v>26</v>
      </c>
      <c r="D37" s="16" t="s">
        <v>143</v>
      </c>
      <c r="E37" s="16" t="s">
        <v>144</v>
      </c>
      <c r="G37" s="16" t="s">
        <v>576</v>
      </c>
      <c r="I37" s="62" t="s">
        <v>376</v>
      </c>
      <c r="J37" s="16" t="s">
        <v>653</v>
      </c>
      <c r="K37" s="16" t="s">
        <v>145</v>
      </c>
      <c r="L37" s="16" t="s">
        <v>43</v>
      </c>
      <c r="M37" s="16" t="s">
        <v>20</v>
      </c>
      <c r="N37" s="16">
        <v>98403</v>
      </c>
      <c r="O37" s="16" t="s">
        <v>21</v>
      </c>
      <c r="P37" s="16" t="s">
        <v>24</v>
      </c>
      <c r="Q37" s="16" t="s">
        <v>22</v>
      </c>
      <c r="R37" s="16" t="s">
        <v>146</v>
      </c>
      <c r="S37" s="18" t="s">
        <v>578</v>
      </c>
      <c r="T37" s="16">
        <v>22146</v>
      </c>
      <c r="U37" s="16">
        <v>20500</v>
      </c>
      <c r="V37" s="16">
        <v>10636</v>
      </c>
      <c r="W37" s="16">
        <v>1646</v>
      </c>
      <c r="X37" s="16">
        <v>0</v>
      </c>
      <c r="Y37" s="16">
        <v>8202</v>
      </c>
      <c r="Z37" s="16">
        <f t="shared" si="0"/>
        <v>10636</v>
      </c>
      <c r="AA37" s="16">
        <f t="shared" si="1"/>
        <v>-2434</v>
      </c>
      <c r="AB37" s="16">
        <f t="shared" si="2"/>
        <v>0</v>
      </c>
      <c r="AC37" s="93"/>
      <c r="AD37" s="16">
        <f t="shared" si="3"/>
        <v>-2434</v>
      </c>
      <c r="AF37" s="69" t="s">
        <v>633</v>
      </c>
      <c r="AG37" s="62" t="s">
        <v>709</v>
      </c>
      <c r="AJ37" s="16">
        <v>1</v>
      </c>
      <c r="BC37" s="16">
        <f t="shared" si="4"/>
        <v>0</v>
      </c>
    </row>
    <row r="38" spans="1:55" s="16" customFormat="1" x14ac:dyDescent="0.2">
      <c r="A38" s="86" t="s">
        <v>13</v>
      </c>
      <c r="B38" s="86" t="s">
        <v>159</v>
      </c>
      <c r="C38" s="86" t="s">
        <v>160</v>
      </c>
      <c r="D38" s="86" t="s">
        <v>24</v>
      </c>
      <c r="E38" s="86" t="s">
        <v>161</v>
      </c>
      <c r="F38" s="86"/>
      <c r="G38" s="87" t="s">
        <v>21</v>
      </c>
      <c r="H38" s="86"/>
      <c r="I38" s="88" t="s">
        <v>376</v>
      </c>
      <c r="J38" s="86" t="s">
        <v>654</v>
      </c>
      <c r="K38" s="86"/>
      <c r="L38" s="86" t="s">
        <v>162</v>
      </c>
      <c r="M38" s="86" t="s">
        <v>163</v>
      </c>
      <c r="N38" s="86">
        <v>94066</v>
      </c>
      <c r="O38" s="86" t="s">
        <v>21</v>
      </c>
      <c r="P38" s="86" t="s">
        <v>24</v>
      </c>
      <c r="Q38" s="86" t="s">
        <v>22</v>
      </c>
      <c r="R38" s="86" t="s">
        <v>75</v>
      </c>
      <c r="S38" s="87" t="s">
        <v>578</v>
      </c>
      <c r="T38" s="86">
        <v>32193</v>
      </c>
      <c r="U38" s="86">
        <v>32193</v>
      </c>
      <c r="V38" s="86">
        <v>0</v>
      </c>
      <c r="W38" s="86">
        <v>0</v>
      </c>
      <c r="X38" s="86">
        <v>0</v>
      </c>
      <c r="Y38" s="86">
        <v>18249</v>
      </c>
      <c r="Z38" s="86">
        <f t="shared" si="0"/>
        <v>0</v>
      </c>
      <c r="AA38" s="16">
        <f t="shared" si="1"/>
        <v>18249</v>
      </c>
      <c r="AB38" s="16">
        <f t="shared" si="2"/>
        <v>0</v>
      </c>
      <c r="AC38" s="95"/>
      <c r="AD38" s="16">
        <f t="shared" si="3"/>
        <v>18249</v>
      </c>
      <c r="AE38" s="86"/>
      <c r="AF38" s="89" t="s">
        <v>633</v>
      </c>
      <c r="AG38" s="88" t="s">
        <v>709</v>
      </c>
      <c r="AH38" s="86"/>
      <c r="AI38" s="86"/>
      <c r="AJ38" s="86">
        <v>2</v>
      </c>
      <c r="AK38" s="86"/>
      <c r="AL38" s="86"/>
      <c r="AM38" s="86"/>
      <c r="AN38" s="86"/>
      <c r="AO38" s="86"/>
      <c r="AP38" s="86"/>
      <c r="AQ38" s="86"/>
      <c r="AR38" s="86"/>
      <c r="AS38" s="86"/>
      <c r="AT38" s="86"/>
      <c r="AU38" s="86"/>
      <c r="AV38" s="86"/>
      <c r="AW38" s="86"/>
      <c r="AX38" s="86"/>
      <c r="AY38" s="86"/>
      <c r="AZ38" s="86"/>
      <c r="BA38" s="86"/>
      <c r="BB38" s="86"/>
      <c r="BC38" s="16">
        <f t="shared" si="4"/>
        <v>0</v>
      </c>
    </row>
    <row r="39" spans="1:55" s="16" customFormat="1" x14ac:dyDescent="0.2">
      <c r="A39" s="16" t="s">
        <v>13</v>
      </c>
      <c r="B39" s="16" t="s">
        <v>168</v>
      </c>
      <c r="C39" s="16" t="s">
        <v>169</v>
      </c>
      <c r="D39" s="16" t="s">
        <v>170</v>
      </c>
      <c r="E39" s="16" t="s">
        <v>171</v>
      </c>
      <c r="G39" s="16" t="s">
        <v>576</v>
      </c>
      <c r="I39" s="62" t="s">
        <v>376</v>
      </c>
      <c r="J39" s="16" t="s">
        <v>172</v>
      </c>
      <c r="L39" s="16" t="s">
        <v>30</v>
      </c>
      <c r="M39" s="16" t="s">
        <v>20</v>
      </c>
      <c r="N39" s="16">
        <v>98506</v>
      </c>
      <c r="O39" s="16" t="s">
        <v>21</v>
      </c>
      <c r="P39" s="16" t="s">
        <v>24</v>
      </c>
      <c r="Q39" s="16" t="s">
        <v>22</v>
      </c>
      <c r="R39" s="16" t="s">
        <v>81</v>
      </c>
      <c r="S39" s="18" t="s">
        <v>578</v>
      </c>
      <c r="T39" s="16">
        <v>22146</v>
      </c>
      <c r="U39" s="16">
        <v>20500</v>
      </c>
      <c r="V39" s="16">
        <v>11892</v>
      </c>
      <c r="W39" s="16">
        <v>1646</v>
      </c>
      <c r="X39" s="16">
        <v>0</v>
      </c>
      <c r="Y39" s="16">
        <v>5953</v>
      </c>
      <c r="Z39" s="16">
        <f t="shared" si="0"/>
        <v>11892</v>
      </c>
      <c r="AA39" s="16">
        <f t="shared" si="1"/>
        <v>-5939</v>
      </c>
      <c r="AB39" s="16">
        <f t="shared" si="2"/>
        <v>0</v>
      </c>
      <c r="AC39" s="93"/>
      <c r="AD39" s="16">
        <f t="shared" si="3"/>
        <v>-5939</v>
      </c>
      <c r="AF39" s="69" t="s">
        <v>633</v>
      </c>
      <c r="AG39" s="62" t="s">
        <v>710</v>
      </c>
      <c r="AJ39" s="16">
        <v>2</v>
      </c>
      <c r="BC39" s="16">
        <f t="shared" si="4"/>
        <v>0</v>
      </c>
    </row>
    <row r="40" spans="1:55" s="16" customFormat="1" x14ac:dyDescent="0.2">
      <c r="A40" s="81" t="s">
        <v>13</v>
      </c>
      <c r="B40" s="81" t="s">
        <v>179</v>
      </c>
      <c r="C40" s="81" t="s">
        <v>180</v>
      </c>
      <c r="D40" s="81" t="s">
        <v>181</v>
      </c>
      <c r="E40" s="81" t="s">
        <v>182</v>
      </c>
      <c r="F40" s="81"/>
      <c r="G40" s="81" t="s">
        <v>576</v>
      </c>
      <c r="H40" s="81"/>
      <c r="I40" s="82" t="s">
        <v>376</v>
      </c>
      <c r="J40" s="81" t="s">
        <v>655</v>
      </c>
      <c r="K40" s="81" t="s">
        <v>183</v>
      </c>
      <c r="L40" s="81" t="s">
        <v>30</v>
      </c>
      <c r="M40" s="81" t="s">
        <v>20</v>
      </c>
      <c r="N40" s="81">
        <v>98501</v>
      </c>
      <c r="O40" s="81" t="s">
        <v>21</v>
      </c>
      <c r="P40" s="81">
        <v>201610</v>
      </c>
      <c r="Q40" s="81" t="s">
        <v>22</v>
      </c>
      <c r="R40" s="81" t="s">
        <v>184</v>
      </c>
      <c r="S40" s="83" t="s">
        <v>238</v>
      </c>
      <c r="T40" s="81">
        <v>22146</v>
      </c>
      <c r="U40" s="81">
        <v>0</v>
      </c>
      <c r="V40" s="81">
        <v>11368</v>
      </c>
      <c r="W40" s="81">
        <v>10778</v>
      </c>
      <c r="X40" s="81">
        <v>0</v>
      </c>
      <c r="Y40" s="81">
        <v>8202</v>
      </c>
      <c r="Z40" s="81">
        <f t="shared" si="0"/>
        <v>11368</v>
      </c>
      <c r="AA40" s="16">
        <f t="shared" si="1"/>
        <v>-3166</v>
      </c>
      <c r="AB40" s="16">
        <f t="shared" si="2"/>
        <v>0</v>
      </c>
      <c r="AC40" s="96"/>
      <c r="AD40" s="16">
        <f t="shared" si="3"/>
        <v>-3166</v>
      </c>
      <c r="AE40" s="81"/>
      <c r="AF40" s="84" t="s">
        <v>633</v>
      </c>
      <c r="AG40" s="82" t="s">
        <v>709</v>
      </c>
      <c r="AH40" s="81"/>
      <c r="AI40" s="81"/>
      <c r="AJ40" s="81">
        <v>2.5</v>
      </c>
      <c r="AK40" s="81"/>
      <c r="AL40" s="81"/>
      <c r="AM40" s="81"/>
      <c r="AN40" s="81"/>
      <c r="AO40" s="81"/>
      <c r="AP40" s="81"/>
      <c r="AQ40" s="81"/>
      <c r="AR40" s="81"/>
      <c r="AS40" s="81"/>
      <c r="AT40" s="81"/>
      <c r="AU40" s="81"/>
      <c r="AV40" s="81"/>
      <c r="AW40" s="81"/>
      <c r="AX40" s="81"/>
      <c r="AY40" s="81"/>
      <c r="AZ40" s="81"/>
      <c r="BA40" s="81"/>
      <c r="BB40" s="81"/>
      <c r="BC40" s="16">
        <f t="shared" si="4"/>
        <v>0</v>
      </c>
    </row>
    <row r="41" spans="1:55" s="16" customFormat="1" ht="15" x14ac:dyDescent="0.25">
      <c r="A41" s="63" t="s">
        <v>13</v>
      </c>
      <c r="B41" s="74" t="s">
        <v>703</v>
      </c>
      <c r="C41" s="61" t="s">
        <v>636</v>
      </c>
      <c r="D41" s="63"/>
      <c r="E41" s="61" t="s">
        <v>637</v>
      </c>
      <c r="F41" s="63"/>
      <c r="G41" s="63" t="s">
        <v>576</v>
      </c>
      <c r="H41" s="63"/>
      <c r="I41" s="63" t="s">
        <v>376</v>
      </c>
      <c r="J41" s="61" t="s">
        <v>656</v>
      </c>
      <c r="K41" s="63"/>
      <c r="L41" s="63"/>
      <c r="M41" s="63"/>
      <c r="N41" s="63"/>
      <c r="O41" s="63"/>
      <c r="P41" s="63"/>
      <c r="Q41" s="63"/>
      <c r="R41" s="63"/>
      <c r="S41" s="64" t="s">
        <v>21</v>
      </c>
      <c r="T41" s="63"/>
      <c r="U41" s="63"/>
      <c r="V41" s="63"/>
      <c r="W41" s="63"/>
      <c r="X41" s="63">
        <v>0</v>
      </c>
      <c r="Y41" s="63">
        <v>8202</v>
      </c>
      <c r="Z41" s="61">
        <f t="shared" si="0"/>
        <v>0</v>
      </c>
      <c r="AA41" s="16">
        <f t="shared" si="1"/>
        <v>8202</v>
      </c>
      <c r="AB41" s="16">
        <f t="shared" si="2"/>
        <v>0</v>
      </c>
      <c r="AC41" s="94"/>
      <c r="AD41" s="16">
        <f t="shared" si="3"/>
        <v>8202</v>
      </c>
      <c r="AE41" s="63"/>
      <c r="AF41" s="70" t="s">
        <v>633</v>
      </c>
      <c r="AG41" s="63" t="s">
        <v>709</v>
      </c>
      <c r="AH41" s="63"/>
      <c r="AI41" s="63"/>
      <c r="AJ41" s="63">
        <v>1.5</v>
      </c>
      <c r="AK41" s="63">
        <v>1</v>
      </c>
      <c r="AL41" s="63"/>
      <c r="AM41" s="63"/>
      <c r="AN41" s="63"/>
      <c r="AO41" s="63"/>
      <c r="AP41" s="63"/>
      <c r="AQ41" s="63"/>
      <c r="AR41" s="63"/>
      <c r="AS41" s="63"/>
      <c r="AT41" s="63"/>
      <c r="AU41" s="63"/>
      <c r="AV41" s="63"/>
      <c r="AW41" s="63"/>
      <c r="AX41" s="63"/>
      <c r="AY41" s="63"/>
      <c r="AZ41" s="63"/>
      <c r="BA41" s="63"/>
      <c r="BB41" s="63"/>
      <c r="BC41" s="16">
        <f t="shared" si="4"/>
        <v>0</v>
      </c>
    </row>
    <row r="42" spans="1:55" s="16" customFormat="1" x14ac:dyDescent="0.2">
      <c r="A42" s="81" t="s">
        <v>13</v>
      </c>
      <c r="B42" s="81" t="s">
        <v>224</v>
      </c>
      <c r="C42" s="81" t="s">
        <v>225</v>
      </c>
      <c r="D42" s="81" t="s">
        <v>226</v>
      </c>
      <c r="E42" s="81" t="s">
        <v>227</v>
      </c>
      <c r="F42" s="81"/>
      <c r="G42" s="83" t="s">
        <v>21</v>
      </c>
      <c r="H42" s="81"/>
      <c r="I42" s="82" t="s">
        <v>376</v>
      </c>
      <c r="J42" s="81" t="s">
        <v>657</v>
      </c>
      <c r="K42" s="81" t="s">
        <v>228</v>
      </c>
      <c r="L42" s="81" t="s">
        <v>30</v>
      </c>
      <c r="M42" s="81" t="s">
        <v>20</v>
      </c>
      <c r="N42" s="81">
        <v>98505</v>
      </c>
      <c r="O42" s="81" t="s">
        <v>21</v>
      </c>
      <c r="P42" s="81">
        <v>201440</v>
      </c>
      <c r="Q42" s="81" t="s">
        <v>22</v>
      </c>
      <c r="R42" s="81" t="s">
        <v>229</v>
      </c>
      <c r="S42" s="83" t="s">
        <v>238</v>
      </c>
      <c r="T42" s="81">
        <v>32193</v>
      </c>
      <c r="U42" s="81">
        <v>0</v>
      </c>
      <c r="V42" s="81">
        <v>0</v>
      </c>
      <c r="W42" s="81">
        <v>32193</v>
      </c>
      <c r="X42" s="81">
        <v>0</v>
      </c>
      <c r="Y42" s="81">
        <v>18249</v>
      </c>
      <c r="Z42" s="81">
        <f t="shared" si="0"/>
        <v>0</v>
      </c>
      <c r="AA42" s="16">
        <f t="shared" si="1"/>
        <v>18249</v>
      </c>
      <c r="AB42" s="16">
        <f t="shared" si="2"/>
        <v>0</v>
      </c>
      <c r="AC42" s="96"/>
      <c r="AD42" s="16">
        <f t="shared" si="3"/>
        <v>18249</v>
      </c>
      <c r="AE42" s="81"/>
      <c r="AF42" s="84" t="s">
        <v>633</v>
      </c>
      <c r="AG42" s="82" t="s">
        <v>709</v>
      </c>
      <c r="AH42" s="81"/>
      <c r="AI42" s="81"/>
      <c r="AJ42" s="81">
        <v>2</v>
      </c>
      <c r="AK42" s="81"/>
      <c r="AL42" s="81"/>
      <c r="AM42" s="81"/>
      <c r="AN42" s="81"/>
      <c r="AO42" s="81"/>
      <c r="AP42" s="81"/>
      <c r="AQ42" s="81"/>
      <c r="AR42" s="81"/>
      <c r="AS42" s="81"/>
      <c r="AT42" s="81"/>
      <c r="AU42" s="81"/>
      <c r="AV42" s="81"/>
      <c r="AW42" s="81"/>
      <c r="AX42" s="81"/>
      <c r="AY42" s="81"/>
      <c r="AZ42" s="81"/>
      <c r="BA42" s="81"/>
      <c r="BB42" s="81"/>
      <c r="BC42" s="16">
        <f t="shared" si="4"/>
        <v>0</v>
      </c>
    </row>
    <row r="43" spans="1:55" s="86" customFormat="1" x14ac:dyDescent="0.2">
      <c r="A43" s="16" t="s">
        <v>13</v>
      </c>
      <c r="B43" s="16" t="s">
        <v>242</v>
      </c>
      <c r="C43" s="16" t="s">
        <v>243</v>
      </c>
      <c r="D43" s="16" t="s">
        <v>244</v>
      </c>
      <c r="E43" s="16" t="s">
        <v>245</v>
      </c>
      <c r="F43" s="16"/>
      <c r="G43" s="16" t="s">
        <v>576</v>
      </c>
      <c r="H43" s="16"/>
      <c r="I43" s="62" t="s">
        <v>376</v>
      </c>
      <c r="J43" s="16" t="s">
        <v>246</v>
      </c>
      <c r="K43" s="16"/>
      <c r="L43" s="16" t="s">
        <v>247</v>
      </c>
      <c r="M43" s="16" t="s">
        <v>20</v>
      </c>
      <c r="N43" s="16">
        <v>98354</v>
      </c>
      <c r="O43" s="16" t="s">
        <v>21</v>
      </c>
      <c r="P43" s="16" t="s">
        <v>24</v>
      </c>
      <c r="Q43" s="16" t="s">
        <v>22</v>
      </c>
      <c r="R43" s="16" t="s">
        <v>57</v>
      </c>
      <c r="S43" s="18" t="s">
        <v>578</v>
      </c>
      <c r="T43" s="16">
        <v>22146</v>
      </c>
      <c r="U43" s="16">
        <v>0</v>
      </c>
      <c r="V43" s="16">
        <v>36694</v>
      </c>
      <c r="W43" s="16">
        <v>0</v>
      </c>
      <c r="X43" s="16">
        <v>0</v>
      </c>
      <c r="Y43" s="16">
        <v>8202</v>
      </c>
      <c r="Z43" s="16">
        <f t="shared" si="0"/>
        <v>36694</v>
      </c>
      <c r="AA43" s="16">
        <f t="shared" si="1"/>
        <v>-28492</v>
      </c>
      <c r="AB43" s="16">
        <f t="shared" si="2"/>
        <v>0</v>
      </c>
      <c r="AC43" s="93"/>
      <c r="AD43" s="16">
        <f t="shared" si="3"/>
        <v>-28492</v>
      </c>
      <c r="AE43" s="16"/>
      <c r="AF43" s="69" t="s">
        <v>633</v>
      </c>
      <c r="AG43" s="62" t="s">
        <v>709</v>
      </c>
      <c r="AH43" s="16"/>
      <c r="AI43" s="16"/>
      <c r="AJ43" s="16">
        <v>1.5</v>
      </c>
      <c r="AK43" s="16">
        <v>1</v>
      </c>
      <c r="AL43" s="16"/>
      <c r="AM43" s="16"/>
      <c r="AN43" s="16"/>
      <c r="AO43" s="16"/>
      <c r="AP43" s="16"/>
      <c r="AQ43" s="16"/>
      <c r="AR43" s="16"/>
      <c r="AS43" s="16"/>
      <c r="AT43" s="16"/>
      <c r="AU43" s="16"/>
      <c r="AV43" s="16"/>
      <c r="AW43" s="16"/>
      <c r="AX43" s="16"/>
      <c r="AY43" s="16"/>
      <c r="AZ43" s="16"/>
      <c r="BA43" s="16"/>
      <c r="BB43" s="16"/>
      <c r="BC43" s="16">
        <f t="shared" si="4"/>
        <v>0</v>
      </c>
    </row>
    <row r="44" spans="1:55" s="16" customFormat="1" x14ac:dyDescent="0.2">
      <c r="A44" s="16" t="s">
        <v>13</v>
      </c>
      <c r="B44" s="16" t="s">
        <v>271</v>
      </c>
      <c r="C44" s="16" t="s">
        <v>272</v>
      </c>
      <c r="D44" s="16" t="s">
        <v>273</v>
      </c>
      <c r="E44" s="16" t="s">
        <v>274</v>
      </c>
      <c r="G44" s="16" t="s">
        <v>576</v>
      </c>
      <c r="I44" s="62" t="s">
        <v>376</v>
      </c>
      <c r="J44" s="16" t="s">
        <v>658</v>
      </c>
      <c r="K44" s="16" t="s">
        <v>275</v>
      </c>
      <c r="L44" s="16" t="s">
        <v>194</v>
      </c>
      <c r="M44" s="16" t="s">
        <v>20</v>
      </c>
      <c r="N44" s="16">
        <v>98584</v>
      </c>
      <c r="O44" s="16" t="s">
        <v>21</v>
      </c>
      <c r="P44" s="16">
        <v>201610</v>
      </c>
      <c r="Q44" s="16" t="s">
        <v>22</v>
      </c>
      <c r="R44" s="16" t="s">
        <v>81</v>
      </c>
      <c r="S44" s="18" t="s">
        <v>578</v>
      </c>
      <c r="T44" s="16">
        <v>22146</v>
      </c>
      <c r="U44" s="16">
        <v>20500</v>
      </c>
      <c r="V44" s="16">
        <v>4288</v>
      </c>
      <c r="W44" s="16">
        <v>1646</v>
      </c>
      <c r="X44" s="16">
        <v>0</v>
      </c>
      <c r="Y44" s="16">
        <v>8202</v>
      </c>
      <c r="Z44" s="16">
        <f t="shared" si="0"/>
        <v>4288</v>
      </c>
      <c r="AA44" s="16">
        <f t="shared" si="1"/>
        <v>3914</v>
      </c>
      <c r="AB44" s="16">
        <f t="shared" si="2"/>
        <v>0</v>
      </c>
      <c r="AC44" s="93"/>
      <c r="AD44" s="16">
        <f t="shared" si="3"/>
        <v>3914</v>
      </c>
      <c r="AF44" s="69" t="s">
        <v>633</v>
      </c>
      <c r="AG44" s="62" t="s">
        <v>709</v>
      </c>
      <c r="AJ44" s="16">
        <v>1</v>
      </c>
      <c r="BC44" s="16">
        <f t="shared" si="4"/>
        <v>0</v>
      </c>
    </row>
    <row r="45" spans="1:55" s="81" customFormat="1" x14ac:dyDescent="0.2">
      <c r="A45" s="86" t="s">
        <v>13</v>
      </c>
      <c r="B45" s="86" t="s">
        <v>281</v>
      </c>
      <c r="C45" s="86" t="s">
        <v>282</v>
      </c>
      <c r="D45" s="86" t="s">
        <v>283</v>
      </c>
      <c r="E45" s="86" t="s">
        <v>284</v>
      </c>
      <c r="F45" s="86"/>
      <c r="G45" s="87" t="s">
        <v>21</v>
      </c>
      <c r="H45" s="86"/>
      <c r="I45" s="88" t="s">
        <v>376</v>
      </c>
      <c r="J45" s="86" t="s">
        <v>659</v>
      </c>
      <c r="K45" s="86" t="s">
        <v>285</v>
      </c>
      <c r="L45" s="86" t="s">
        <v>286</v>
      </c>
      <c r="M45" s="86" t="s">
        <v>287</v>
      </c>
      <c r="N45" s="86">
        <v>96734</v>
      </c>
      <c r="O45" s="86" t="s">
        <v>21</v>
      </c>
      <c r="P45" s="86" t="s">
        <v>24</v>
      </c>
      <c r="Q45" s="86" t="s">
        <v>22</v>
      </c>
      <c r="R45" s="86" t="s">
        <v>288</v>
      </c>
      <c r="S45" s="87" t="s">
        <v>578</v>
      </c>
      <c r="T45" s="86">
        <v>32193</v>
      </c>
      <c r="U45" s="86">
        <v>32193</v>
      </c>
      <c r="V45" s="86">
        <v>8695</v>
      </c>
      <c r="W45" s="86">
        <v>0</v>
      </c>
      <c r="X45" s="86">
        <v>0</v>
      </c>
      <c r="Y45" s="86">
        <v>18249</v>
      </c>
      <c r="Z45" s="86">
        <f t="shared" si="0"/>
        <v>8695</v>
      </c>
      <c r="AA45" s="16">
        <f t="shared" si="1"/>
        <v>9554</v>
      </c>
      <c r="AB45" s="16">
        <f t="shared" si="2"/>
        <v>0</v>
      </c>
      <c r="AC45" s="95"/>
      <c r="AD45" s="16">
        <f t="shared" si="3"/>
        <v>9554</v>
      </c>
      <c r="AE45" s="86"/>
      <c r="AF45" s="89" t="s">
        <v>633</v>
      </c>
      <c r="AG45" s="88" t="s">
        <v>709</v>
      </c>
      <c r="AH45" s="86"/>
      <c r="AI45" s="86"/>
      <c r="AJ45" s="86">
        <v>1.5</v>
      </c>
      <c r="AK45" s="86"/>
      <c r="AL45" s="86"/>
      <c r="AM45" s="86"/>
      <c r="AN45" s="86"/>
      <c r="AO45" s="86"/>
      <c r="AP45" s="86"/>
      <c r="AQ45" s="86"/>
      <c r="AR45" s="86"/>
      <c r="AS45" s="86"/>
      <c r="AT45" s="86"/>
      <c r="AU45" s="86"/>
      <c r="AV45" s="86"/>
      <c r="AW45" s="86"/>
      <c r="AX45" s="86"/>
      <c r="AY45" s="86"/>
      <c r="AZ45" s="86"/>
      <c r="BA45" s="86"/>
      <c r="BB45" s="86"/>
      <c r="BC45" s="16">
        <f t="shared" si="4"/>
        <v>0</v>
      </c>
    </row>
    <row r="46" spans="1:55" s="16" customFormat="1" x14ac:dyDescent="0.2">
      <c r="A46" s="16" t="s">
        <v>13</v>
      </c>
      <c r="B46" s="16" t="s">
        <v>289</v>
      </c>
      <c r="C46" s="62" t="s">
        <v>502</v>
      </c>
      <c r="D46" s="16" t="s">
        <v>291</v>
      </c>
      <c r="E46" s="16" t="s">
        <v>292</v>
      </c>
      <c r="F46" s="16" t="s">
        <v>290</v>
      </c>
      <c r="G46" s="16" t="s">
        <v>576</v>
      </c>
      <c r="I46" s="62" t="s">
        <v>376</v>
      </c>
      <c r="J46" s="16" t="s">
        <v>660</v>
      </c>
      <c r="K46" s="16" t="s">
        <v>293</v>
      </c>
      <c r="L46" s="16" t="s">
        <v>74</v>
      </c>
      <c r="M46" s="16" t="s">
        <v>20</v>
      </c>
      <c r="N46" s="16">
        <v>98503</v>
      </c>
      <c r="O46" s="16" t="s">
        <v>21</v>
      </c>
      <c r="P46" s="16" t="s">
        <v>24</v>
      </c>
      <c r="Q46" s="16" t="s">
        <v>22</v>
      </c>
      <c r="R46" s="16" t="s">
        <v>75</v>
      </c>
      <c r="S46" s="18" t="s">
        <v>578</v>
      </c>
      <c r="T46" s="16">
        <v>22146</v>
      </c>
      <c r="U46" s="16">
        <v>20500</v>
      </c>
      <c r="V46" s="16">
        <v>3998</v>
      </c>
      <c r="W46" s="16">
        <v>1646</v>
      </c>
      <c r="X46" s="16">
        <v>0</v>
      </c>
      <c r="Y46" s="16">
        <v>8202</v>
      </c>
      <c r="Z46" s="16">
        <f t="shared" si="0"/>
        <v>3998</v>
      </c>
      <c r="AA46" s="16">
        <f t="shared" si="1"/>
        <v>4204</v>
      </c>
      <c r="AB46" s="16">
        <f t="shared" si="2"/>
        <v>0</v>
      </c>
      <c r="AC46" s="93"/>
      <c r="AD46" s="16">
        <f t="shared" si="3"/>
        <v>4204</v>
      </c>
      <c r="AF46" s="69" t="s">
        <v>633</v>
      </c>
      <c r="AG46" s="62" t="s">
        <v>709</v>
      </c>
      <c r="AJ46" s="16">
        <v>2.5</v>
      </c>
      <c r="BC46" s="16">
        <f t="shared" si="4"/>
        <v>0</v>
      </c>
    </row>
    <row r="47" spans="1:55" s="16" customFormat="1" ht="15" x14ac:dyDescent="0.25">
      <c r="A47" s="63" t="s">
        <v>13</v>
      </c>
      <c r="B47" s="74" t="s">
        <v>715</v>
      </c>
      <c r="C47" s="61" t="s">
        <v>315</v>
      </c>
      <c r="D47" s="61"/>
      <c r="E47" s="61" t="s">
        <v>640</v>
      </c>
      <c r="F47" s="61"/>
      <c r="G47" s="61"/>
      <c r="H47" s="61"/>
      <c r="I47" s="63" t="s">
        <v>376</v>
      </c>
      <c r="J47" s="61" t="s">
        <v>661</v>
      </c>
      <c r="K47" s="61"/>
      <c r="L47" s="61"/>
      <c r="M47" s="61"/>
      <c r="N47" s="61"/>
      <c r="O47" s="61"/>
      <c r="P47" s="61"/>
      <c r="Q47" s="61"/>
      <c r="R47" s="61"/>
      <c r="S47" s="64" t="s">
        <v>21</v>
      </c>
      <c r="T47" s="61"/>
      <c r="U47" s="61"/>
      <c r="V47" s="61"/>
      <c r="W47" s="61"/>
      <c r="X47" s="61">
        <v>0</v>
      </c>
      <c r="Y47" s="61">
        <v>5953</v>
      </c>
      <c r="Z47" s="61">
        <f t="shared" si="0"/>
        <v>0</v>
      </c>
      <c r="AA47" s="16">
        <f t="shared" si="1"/>
        <v>5953</v>
      </c>
      <c r="AB47" s="16">
        <f t="shared" si="2"/>
        <v>0</v>
      </c>
      <c r="AC47" s="94"/>
      <c r="AD47" s="16">
        <f t="shared" si="3"/>
        <v>5953</v>
      </c>
      <c r="AE47" s="61"/>
      <c r="AF47" s="70" t="s">
        <v>633</v>
      </c>
      <c r="AG47" s="63" t="s">
        <v>710</v>
      </c>
      <c r="AH47" s="61"/>
      <c r="AI47" s="61"/>
      <c r="AJ47" s="61">
        <v>1</v>
      </c>
      <c r="AK47" s="61">
        <v>1</v>
      </c>
      <c r="AL47" s="61"/>
      <c r="AM47" s="61"/>
      <c r="AN47" s="61"/>
      <c r="AO47" s="61"/>
      <c r="AP47" s="61"/>
      <c r="AQ47" s="61"/>
      <c r="AR47" s="61"/>
      <c r="AS47" s="61"/>
      <c r="AT47" s="61"/>
      <c r="AU47" s="61"/>
      <c r="AV47" s="61"/>
      <c r="AW47" s="61"/>
      <c r="AX47" s="61"/>
      <c r="AY47" s="61"/>
      <c r="AZ47" s="61"/>
      <c r="BA47" s="61"/>
      <c r="BB47" s="61"/>
      <c r="BC47" s="16">
        <f t="shared" si="4"/>
        <v>0</v>
      </c>
    </row>
    <row r="48" spans="1:55" s="16" customFormat="1" x14ac:dyDescent="0.2">
      <c r="A48" s="16" t="s">
        <v>13</v>
      </c>
      <c r="B48" s="16" t="s">
        <v>366</v>
      </c>
      <c r="C48" s="16" t="s">
        <v>367</v>
      </c>
      <c r="D48" s="16" t="s">
        <v>337</v>
      </c>
      <c r="E48" s="16" t="s">
        <v>362</v>
      </c>
      <c r="G48" s="16" t="s">
        <v>576</v>
      </c>
      <c r="I48" s="62" t="s">
        <v>376</v>
      </c>
      <c r="J48" s="16" t="s">
        <v>662</v>
      </c>
      <c r="K48" s="16" t="s">
        <v>368</v>
      </c>
      <c r="L48" s="16" t="s">
        <v>30</v>
      </c>
      <c r="M48" s="16" t="s">
        <v>20</v>
      </c>
      <c r="N48" s="16">
        <v>98502</v>
      </c>
      <c r="O48" s="16" t="s">
        <v>21</v>
      </c>
      <c r="P48" s="16" t="s">
        <v>24</v>
      </c>
      <c r="Q48" s="16" t="s">
        <v>22</v>
      </c>
      <c r="R48" s="16" t="s">
        <v>57</v>
      </c>
      <c r="S48" s="18" t="s">
        <v>578</v>
      </c>
      <c r="T48" s="16">
        <v>22146</v>
      </c>
      <c r="U48" s="16">
        <v>0</v>
      </c>
      <c r="V48" s="16">
        <v>9021</v>
      </c>
      <c r="W48" s="16">
        <v>13125</v>
      </c>
      <c r="X48" s="16">
        <v>0</v>
      </c>
      <c r="Y48" s="16">
        <v>8202</v>
      </c>
      <c r="Z48" s="16">
        <f t="shared" si="0"/>
        <v>9021</v>
      </c>
      <c r="AA48" s="16">
        <f t="shared" si="1"/>
        <v>-819</v>
      </c>
      <c r="AB48" s="16">
        <f t="shared" si="2"/>
        <v>0</v>
      </c>
      <c r="AC48" s="93"/>
      <c r="AD48" s="16">
        <f t="shared" si="3"/>
        <v>-819</v>
      </c>
      <c r="AF48" s="69" t="s">
        <v>633</v>
      </c>
      <c r="AG48" s="62" t="s">
        <v>709</v>
      </c>
      <c r="AJ48" s="16">
        <v>1.5</v>
      </c>
      <c r="AK48" s="16">
        <v>1</v>
      </c>
      <c r="BC48" s="16">
        <f t="shared" si="4"/>
        <v>0</v>
      </c>
    </row>
    <row r="49" spans="1:55" s="16" customFormat="1" x14ac:dyDescent="0.2">
      <c r="A49" s="16" t="s">
        <v>13</v>
      </c>
      <c r="B49" s="16" t="s">
        <v>380</v>
      </c>
      <c r="C49" s="16" t="s">
        <v>381</v>
      </c>
      <c r="D49" s="16" t="s">
        <v>143</v>
      </c>
      <c r="E49" s="16" t="s">
        <v>382</v>
      </c>
      <c r="G49" s="16" t="s">
        <v>576</v>
      </c>
      <c r="I49" s="62" t="s">
        <v>376</v>
      </c>
      <c r="J49" s="16" t="s">
        <v>663</v>
      </c>
      <c r="K49" s="16" t="s">
        <v>383</v>
      </c>
      <c r="L49" s="16" t="s">
        <v>384</v>
      </c>
      <c r="M49" s="16" t="s">
        <v>20</v>
      </c>
      <c r="N49" s="16">
        <v>98070</v>
      </c>
      <c r="O49" s="16" t="s">
        <v>21</v>
      </c>
      <c r="P49" s="16" t="s">
        <v>24</v>
      </c>
      <c r="Q49" s="16" t="s">
        <v>22</v>
      </c>
      <c r="R49" s="16" t="s">
        <v>241</v>
      </c>
      <c r="S49" s="18" t="s">
        <v>578</v>
      </c>
      <c r="T49" s="16">
        <v>22146</v>
      </c>
      <c r="U49" s="16">
        <v>20500</v>
      </c>
      <c r="V49" s="16">
        <v>1796</v>
      </c>
      <c r="W49" s="16">
        <v>1646</v>
      </c>
      <c r="X49" s="16">
        <v>0</v>
      </c>
      <c r="Y49" s="16">
        <v>5953</v>
      </c>
      <c r="Z49" s="16">
        <f t="shared" si="0"/>
        <v>1796</v>
      </c>
      <c r="AA49" s="16">
        <f t="shared" si="1"/>
        <v>4157</v>
      </c>
      <c r="AB49" s="16">
        <f t="shared" si="2"/>
        <v>0</v>
      </c>
      <c r="AC49" s="93"/>
      <c r="AD49" s="16">
        <f t="shared" si="3"/>
        <v>4157</v>
      </c>
      <c r="AF49" s="69" t="s">
        <v>633</v>
      </c>
      <c r="AG49" s="62" t="s">
        <v>710</v>
      </c>
      <c r="AJ49" s="16">
        <v>1.5</v>
      </c>
      <c r="BC49" s="16">
        <f t="shared" si="4"/>
        <v>0</v>
      </c>
    </row>
    <row r="50" spans="1:55" s="85" customFormat="1" x14ac:dyDescent="0.2">
      <c r="A50" s="16" t="s">
        <v>13</v>
      </c>
      <c r="B50" s="16" t="s">
        <v>385</v>
      </c>
      <c r="C50" s="16" t="s">
        <v>170</v>
      </c>
      <c r="D50" s="16" t="s">
        <v>278</v>
      </c>
      <c r="E50" s="16" t="s">
        <v>386</v>
      </c>
      <c r="F50" s="16"/>
      <c r="G50" s="16" t="s">
        <v>576</v>
      </c>
      <c r="H50" s="16"/>
      <c r="I50" s="62" t="s">
        <v>376</v>
      </c>
      <c r="J50" s="16" t="s">
        <v>664</v>
      </c>
      <c r="K50" s="16" t="s">
        <v>387</v>
      </c>
      <c r="L50" s="16" t="s">
        <v>30</v>
      </c>
      <c r="M50" s="16" t="s">
        <v>20</v>
      </c>
      <c r="N50" s="16">
        <v>98512</v>
      </c>
      <c r="O50" s="16" t="s">
        <v>21</v>
      </c>
      <c r="P50" s="16" t="s">
        <v>24</v>
      </c>
      <c r="Q50" s="16" t="s">
        <v>22</v>
      </c>
      <c r="R50" s="16" t="s">
        <v>75</v>
      </c>
      <c r="S50" s="18" t="s">
        <v>578</v>
      </c>
      <c r="T50" s="16">
        <v>22146</v>
      </c>
      <c r="U50" s="16">
        <v>13800</v>
      </c>
      <c r="V50" s="16">
        <v>0</v>
      </c>
      <c r="W50" s="16">
        <v>8346</v>
      </c>
      <c r="X50" s="16">
        <v>1800</v>
      </c>
      <c r="Y50" s="16">
        <v>8202</v>
      </c>
      <c r="Z50" s="16">
        <f t="shared" si="0"/>
        <v>0</v>
      </c>
      <c r="AA50" s="16">
        <f t="shared" si="1"/>
        <v>8202</v>
      </c>
      <c r="AB50" s="16">
        <f t="shared" si="2"/>
        <v>1800</v>
      </c>
      <c r="AC50" s="93"/>
      <c r="AD50" s="16">
        <f t="shared" si="3"/>
        <v>6402</v>
      </c>
      <c r="AE50" s="16"/>
      <c r="AF50" s="69" t="s">
        <v>633</v>
      </c>
      <c r="AG50" s="62" t="s">
        <v>709</v>
      </c>
      <c r="AH50" s="16"/>
      <c r="AI50" s="16"/>
      <c r="AJ50" s="16">
        <v>2</v>
      </c>
      <c r="AK50" s="16"/>
      <c r="AL50" s="16"/>
      <c r="AM50" s="16"/>
      <c r="AN50" s="16"/>
      <c r="AO50" s="16"/>
      <c r="AP50" s="16"/>
      <c r="AQ50" s="16"/>
      <c r="AR50" s="16"/>
      <c r="AS50" s="16"/>
      <c r="AT50" s="16"/>
      <c r="AU50" s="16"/>
      <c r="AV50" s="16"/>
      <c r="AW50" s="16"/>
      <c r="AX50" s="16"/>
      <c r="AY50" s="16"/>
      <c r="AZ50" s="16"/>
      <c r="BA50" s="16"/>
      <c r="BB50" s="16"/>
      <c r="BC50" s="16">
        <f t="shared" si="4"/>
        <v>0</v>
      </c>
    </row>
    <row r="51" spans="1:55" s="63" customFormat="1" x14ac:dyDescent="0.2">
      <c r="A51" s="16" t="s">
        <v>13</v>
      </c>
      <c r="B51" s="16" t="s">
        <v>414</v>
      </c>
      <c r="C51" s="16" t="s">
        <v>415</v>
      </c>
      <c r="D51" s="16" t="s">
        <v>416</v>
      </c>
      <c r="E51" s="16" t="s">
        <v>417</v>
      </c>
      <c r="F51" s="16"/>
      <c r="G51" s="16" t="s">
        <v>576</v>
      </c>
      <c r="H51" s="16"/>
      <c r="I51" s="62" t="s">
        <v>376</v>
      </c>
      <c r="J51" s="16" t="s">
        <v>665</v>
      </c>
      <c r="K51" s="16" t="s">
        <v>418</v>
      </c>
      <c r="L51" s="16" t="s">
        <v>30</v>
      </c>
      <c r="M51" s="16" t="s">
        <v>20</v>
      </c>
      <c r="N51" s="16">
        <v>98501</v>
      </c>
      <c r="O51" s="16" t="s">
        <v>21</v>
      </c>
      <c r="P51" s="16" t="s">
        <v>24</v>
      </c>
      <c r="Q51" s="16" t="s">
        <v>22</v>
      </c>
      <c r="R51" s="16" t="s">
        <v>152</v>
      </c>
      <c r="S51" s="18" t="s">
        <v>578</v>
      </c>
      <c r="T51" s="16">
        <v>22146</v>
      </c>
      <c r="U51" s="16">
        <v>12000</v>
      </c>
      <c r="V51" s="16">
        <v>3029</v>
      </c>
      <c r="W51" s="16">
        <v>10146</v>
      </c>
      <c r="X51" s="16">
        <v>0</v>
      </c>
      <c r="Y51" s="16">
        <v>8202</v>
      </c>
      <c r="Z51" s="16">
        <f t="shared" si="0"/>
        <v>3029</v>
      </c>
      <c r="AA51" s="16">
        <f t="shared" si="1"/>
        <v>5173</v>
      </c>
      <c r="AB51" s="16">
        <f t="shared" si="2"/>
        <v>0</v>
      </c>
      <c r="AC51" s="93"/>
      <c r="AD51" s="16">
        <f t="shared" si="3"/>
        <v>5173</v>
      </c>
      <c r="AE51" s="16"/>
      <c r="AF51" s="69" t="s">
        <v>633</v>
      </c>
      <c r="AG51" s="62" t="s">
        <v>709</v>
      </c>
      <c r="AH51" s="16"/>
      <c r="AI51" s="16"/>
      <c r="AJ51" s="16">
        <v>1.5</v>
      </c>
      <c r="AK51" s="16"/>
      <c r="AL51" s="16"/>
      <c r="AM51" s="16"/>
      <c r="AN51" s="16"/>
      <c r="AO51" s="16"/>
      <c r="AP51" s="16"/>
      <c r="AQ51" s="16"/>
      <c r="AR51" s="16"/>
      <c r="AS51" s="16"/>
      <c r="AT51" s="16"/>
      <c r="AU51" s="16"/>
      <c r="AV51" s="16"/>
      <c r="AW51" s="16"/>
      <c r="AX51" s="16"/>
      <c r="AY51" s="16"/>
      <c r="AZ51" s="16"/>
      <c r="BA51" s="16"/>
      <c r="BB51" s="16"/>
      <c r="BC51" s="16">
        <f t="shared" si="4"/>
        <v>0</v>
      </c>
    </row>
    <row r="52" spans="1:55" s="16" customFormat="1" x14ac:dyDescent="0.2">
      <c r="A52" s="16" t="s">
        <v>13</v>
      </c>
      <c r="B52" s="16" t="s">
        <v>419</v>
      </c>
      <c r="C52" s="16" t="s">
        <v>47</v>
      </c>
      <c r="D52" s="16" t="s">
        <v>420</v>
      </c>
      <c r="E52" s="16" t="s">
        <v>306</v>
      </c>
      <c r="G52" s="16" t="s">
        <v>576</v>
      </c>
      <c r="I52" s="62" t="s">
        <v>376</v>
      </c>
      <c r="J52" s="16" t="s">
        <v>666</v>
      </c>
      <c r="K52" s="16" t="s">
        <v>421</v>
      </c>
      <c r="L52" s="16" t="s">
        <v>43</v>
      </c>
      <c r="M52" s="16" t="s">
        <v>20</v>
      </c>
      <c r="N52" s="16">
        <v>98407</v>
      </c>
      <c r="O52" s="16" t="s">
        <v>21</v>
      </c>
      <c r="P52" s="16" t="s">
        <v>24</v>
      </c>
      <c r="Q52" s="16" t="s">
        <v>22</v>
      </c>
      <c r="R52" s="16" t="s">
        <v>158</v>
      </c>
      <c r="S52" s="18" t="s">
        <v>578</v>
      </c>
      <c r="T52" s="16">
        <v>22146</v>
      </c>
      <c r="U52" s="16">
        <v>20500</v>
      </c>
      <c r="V52" s="16">
        <v>3107</v>
      </c>
      <c r="W52" s="16">
        <v>1646</v>
      </c>
      <c r="X52" s="16">
        <v>0</v>
      </c>
      <c r="Y52" s="16">
        <v>8202</v>
      </c>
      <c r="Z52" s="16">
        <f t="shared" si="0"/>
        <v>3107</v>
      </c>
      <c r="AA52" s="16">
        <f t="shared" si="1"/>
        <v>5095</v>
      </c>
      <c r="AB52" s="16">
        <f t="shared" si="2"/>
        <v>0</v>
      </c>
      <c r="AC52" s="93"/>
      <c r="AD52" s="16">
        <f t="shared" si="3"/>
        <v>5095</v>
      </c>
      <c r="AF52" s="69" t="s">
        <v>633</v>
      </c>
      <c r="AG52" s="62" t="s">
        <v>709</v>
      </c>
      <c r="AJ52" s="16">
        <v>1</v>
      </c>
      <c r="BC52" s="16">
        <f t="shared" si="4"/>
        <v>0</v>
      </c>
    </row>
    <row r="53" spans="1:55" s="16" customFormat="1" ht="15" x14ac:dyDescent="0.25">
      <c r="A53" s="63" t="s">
        <v>13</v>
      </c>
      <c r="B53" s="74" t="s">
        <v>716</v>
      </c>
      <c r="C53" s="61" t="s">
        <v>641</v>
      </c>
      <c r="D53" s="61"/>
      <c r="E53" s="61" t="s">
        <v>642</v>
      </c>
      <c r="F53" s="61"/>
      <c r="G53" s="61"/>
      <c r="H53" s="61"/>
      <c r="I53" s="63" t="s">
        <v>376</v>
      </c>
      <c r="J53" s="61" t="s">
        <v>667</v>
      </c>
      <c r="K53" s="61"/>
      <c r="L53" s="61"/>
      <c r="M53" s="61"/>
      <c r="N53" s="61"/>
      <c r="O53" s="61"/>
      <c r="P53" s="61"/>
      <c r="Q53" s="61"/>
      <c r="R53" s="61"/>
      <c r="S53" s="64" t="s">
        <v>21</v>
      </c>
      <c r="T53" s="61"/>
      <c r="U53" s="61"/>
      <c r="V53" s="61"/>
      <c r="W53" s="61"/>
      <c r="X53" s="61">
        <v>0</v>
      </c>
      <c r="Y53" s="61">
        <v>8202</v>
      </c>
      <c r="Z53" s="61">
        <f t="shared" si="0"/>
        <v>0</v>
      </c>
      <c r="AA53" s="16">
        <f t="shared" si="1"/>
        <v>8202</v>
      </c>
      <c r="AB53" s="16">
        <f t="shared" si="2"/>
        <v>0</v>
      </c>
      <c r="AC53" s="94"/>
      <c r="AD53" s="16">
        <f t="shared" si="3"/>
        <v>8202</v>
      </c>
      <c r="AE53" s="61"/>
      <c r="AF53" s="70" t="s">
        <v>633</v>
      </c>
      <c r="AG53" s="63" t="s">
        <v>709</v>
      </c>
      <c r="AH53" s="61"/>
      <c r="AI53" s="61"/>
      <c r="AJ53" s="61">
        <v>1.5</v>
      </c>
      <c r="AK53" s="61"/>
      <c r="AL53" s="61"/>
      <c r="AM53" s="61"/>
      <c r="AN53" s="61"/>
      <c r="AO53" s="61"/>
      <c r="AP53" s="61"/>
      <c r="AQ53" s="61"/>
      <c r="AR53" s="61"/>
      <c r="AS53" s="61"/>
      <c r="AT53" s="61"/>
      <c r="AU53" s="61"/>
      <c r="AV53" s="61"/>
      <c r="AW53" s="61"/>
      <c r="AX53" s="61"/>
      <c r="AY53" s="61"/>
      <c r="AZ53" s="61"/>
      <c r="BA53" s="61"/>
      <c r="BB53" s="61"/>
      <c r="BC53" s="16">
        <f t="shared" si="4"/>
        <v>0</v>
      </c>
    </row>
    <row r="54" spans="1:55" s="16" customFormat="1" x14ac:dyDescent="0.2">
      <c r="A54" s="16" t="s">
        <v>13</v>
      </c>
      <c r="B54" s="16" t="s">
        <v>422</v>
      </c>
      <c r="C54" s="16" t="s">
        <v>423</v>
      </c>
      <c r="D54" s="16" t="s">
        <v>424</v>
      </c>
      <c r="E54" s="16" t="s">
        <v>425</v>
      </c>
      <c r="G54" s="16" t="s">
        <v>576</v>
      </c>
      <c r="I54" s="62" t="s">
        <v>376</v>
      </c>
      <c r="J54" s="16" t="s">
        <v>668</v>
      </c>
      <c r="K54" s="16" t="s">
        <v>426</v>
      </c>
      <c r="L54" s="16" t="s">
        <v>30</v>
      </c>
      <c r="M54" s="16" t="s">
        <v>20</v>
      </c>
      <c r="N54" s="16">
        <v>98507</v>
      </c>
      <c r="O54" s="16" t="s">
        <v>21</v>
      </c>
      <c r="P54" s="16" t="s">
        <v>24</v>
      </c>
      <c r="Q54" s="16" t="s">
        <v>22</v>
      </c>
      <c r="R54" s="16" t="s">
        <v>81</v>
      </c>
      <c r="S54" s="18" t="s">
        <v>578</v>
      </c>
      <c r="T54" s="16">
        <v>22146</v>
      </c>
      <c r="U54" s="16">
        <v>20500</v>
      </c>
      <c r="V54" s="16">
        <v>10422</v>
      </c>
      <c r="W54" s="16">
        <v>1646</v>
      </c>
      <c r="X54" s="16">
        <v>0</v>
      </c>
      <c r="Y54" s="16">
        <v>8202</v>
      </c>
      <c r="Z54" s="16">
        <f t="shared" si="0"/>
        <v>10422</v>
      </c>
      <c r="AA54" s="16">
        <f t="shared" si="1"/>
        <v>-2220</v>
      </c>
      <c r="AB54" s="16">
        <f t="shared" si="2"/>
        <v>0</v>
      </c>
      <c r="AC54" s="93"/>
      <c r="AD54" s="16">
        <f t="shared" si="3"/>
        <v>-2220</v>
      </c>
      <c r="AF54" s="69" t="s">
        <v>633</v>
      </c>
      <c r="AG54" s="62" t="s">
        <v>709</v>
      </c>
      <c r="AJ54" s="16">
        <v>1.5</v>
      </c>
      <c r="BC54" s="16">
        <f t="shared" si="4"/>
        <v>0</v>
      </c>
    </row>
    <row r="55" spans="1:55" s="16" customFormat="1" x14ac:dyDescent="0.2">
      <c r="A55" s="16" t="s">
        <v>13</v>
      </c>
      <c r="B55" s="16" t="s">
        <v>432</v>
      </c>
      <c r="C55" s="16" t="s">
        <v>433</v>
      </c>
      <c r="D55" s="16" t="s">
        <v>434</v>
      </c>
      <c r="E55" s="16" t="s">
        <v>435</v>
      </c>
      <c r="G55" s="16" t="s">
        <v>576</v>
      </c>
      <c r="I55" s="62" t="s">
        <v>376</v>
      </c>
      <c r="J55" s="16" t="s">
        <v>669</v>
      </c>
      <c r="K55" s="16" t="s">
        <v>436</v>
      </c>
      <c r="L55" s="16" t="s">
        <v>30</v>
      </c>
      <c r="M55" s="16" t="s">
        <v>20</v>
      </c>
      <c r="N55" s="16">
        <v>98508</v>
      </c>
      <c r="O55" s="16" t="s">
        <v>21</v>
      </c>
      <c r="P55" s="16" t="s">
        <v>24</v>
      </c>
      <c r="Q55" s="16" t="s">
        <v>22</v>
      </c>
      <c r="R55" s="16" t="s">
        <v>31</v>
      </c>
      <c r="S55" s="18" t="s">
        <v>578</v>
      </c>
      <c r="T55" s="16">
        <v>22146</v>
      </c>
      <c r="U55" s="16">
        <v>20500</v>
      </c>
      <c r="V55" s="16">
        <v>828</v>
      </c>
      <c r="W55" s="16">
        <v>1646</v>
      </c>
      <c r="X55" s="16">
        <v>0</v>
      </c>
      <c r="Y55" s="16">
        <v>8202</v>
      </c>
      <c r="Z55" s="16">
        <f t="shared" si="0"/>
        <v>828</v>
      </c>
      <c r="AA55" s="16">
        <f t="shared" si="1"/>
        <v>7374</v>
      </c>
      <c r="AB55" s="16">
        <f t="shared" si="2"/>
        <v>0</v>
      </c>
      <c r="AC55" s="93"/>
      <c r="AD55" s="16">
        <f t="shared" si="3"/>
        <v>7374</v>
      </c>
      <c r="AF55" s="69" t="s">
        <v>633</v>
      </c>
      <c r="AG55" s="62" t="s">
        <v>709</v>
      </c>
      <c r="AJ55" s="16">
        <v>2</v>
      </c>
      <c r="BC55" s="16">
        <f t="shared" si="4"/>
        <v>0</v>
      </c>
    </row>
    <row r="56" spans="1:55" s="86" customFormat="1" x14ac:dyDescent="0.2">
      <c r="A56" s="16" t="s">
        <v>13</v>
      </c>
      <c r="B56" s="16" t="s">
        <v>452</v>
      </c>
      <c r="C56" s="16" t="s">
        <v>453</v>
      </c>
      <c r="D56" s="16" t="s">
        <v>454</v>
      </c>
      <c r="E56" s="16" t="s">
        <v>455</v>
      </c>
      <c r="F56" s="16"/>
      <c r="G56" s="16" t="s">
        <v>576</v>
      </c>
      <c r="H56" s="16"/>
      <c r="I56" s="62" t="s">
        <v>376</v>
      </c>
      <c r="J56" s="16" t="s">
        <v>670</v>
      </c>
      <c r="K56" s="16" t="s">
        <v>456</v>
      </c>
      <c r="L56" s="16" t="s">
        <v>43</v>
      </c>
      <c r="M56" s="16" t="s">
        <v>20</v>
      </c>
      <c r="N56" s="16">
        <v>98403</v>
      </c>
      <c r="O56" s="16" t="s">
        <v>21</v>
      </c>
      <c r="P56" s="16" t="s">
        <v>24</v>
      </c>
      <c r="Q56" s="16" t="s">
        <v>22</v>
      </c>
      <c r="R56" s="16" t="s">
        <v>75</v>
      </c>
      <c r="S56" s="18" t="s">
        <v>578</v>
      </c>
      <c r="T56" s="16">
        <v>22146</v>
      </c>
      <c r="U56" s="16">
        <v>14000</v>
      </c>
      <c r="V56" s="16">
        <v>11028</v>
      </c>
      <c r="W56" s="16">
        <v>8146</v>
      </c>
      <c r="X56" s="16">
        <v>0</v>
      </c>
      <c r="Y56" s="16">
        <v>8202</v>
      </c>
      <c r="Z56" s="16">
        <f t="shared" si="0"/>
        <v>11028</v>
      </c>
      <c r="AA56" s="16">
        <f t="shared" si="1"/>
        <v>-2826</v>
      </c>
      <c r="AB56" s="16">
        <f t="shared" si="2"/>
        <v>0</v>
      </c>
      <c r="AC56" s="93"/>
      <c r="AD56" s="16">
        <f t="shared" si="3"/>
        <v>-2826</v>
      </c>
      <c r="AE56" s="16"/>
      <c r="AF56" s="69" t="s">
        <v>633</v>
      </c>
      <c r="AG56" s="62" t="s">
        <v>709</v>
      </c>
      <c r="AH56" s="16"/>
      <c r="AI56" s="16"/>
      <c r="AJ56" s="16">
        <v>1.5</v>
      </c>
      <c r="AK56" s="16"/>
      <c r="AL56" s="16"/>
      <c r="AM56" s="16"/>
      <c r="AN56" s="16"/>
      <c r="AO56" s="16"/>
      <c r="AP56" s="16"/>
      <c r="AQ56" s="16"/>
      <c r="AR56" s="16"/>
      <c r="AS56" s="16"/>
      <c r="AT56" s="16"/>
      <c r="AU56" s="16"/>
      <c r="AV56" s="16"/>
      <c r="AW56" s="16"/>
      <c r="AX56" s="16"/>
      <c r="AY56" s="16"/>
      <c r="AZ56" s="16"/>
      <c r="BA56" s="16"/>
      <c r="BB56" s="16"/>
      <c r="BC56" s="16">
        <f t="shared" si="4"/>
        <v>0</v>
      </c>
    </row>
    <row r="57" spans="1:55" s="16" customFormat="1" x14ac:dyDescent="0.2">
      <c r="A57" s="81" t="s">
        <v>13</v>
      </c>
      <c r="B57" s="81" t="s">
        <v>457</v>
      </c>
      <c r="C57" s="81" t="s">
        <v>458</v>
      </c>
      <c r="D57" s="81" t="s">
        <v>459</v>
      </c>
      <c r="E57" s="81" t="s">
        <v>460</v>
      </c>
      <c r="F57" s="81"/>
      <c r="G57" s="81" t="s">
        <v>575</v>
      </c>
      <c r="H57" s="81"/>
      <c r="I57" s="82" t="s">
        <v>376</v>
      </c>
      <c r="J57" s="81" t="s">
        <v>671</v>
      </c>
      <c r="K57" s="81" t="s">
        <v>461</v>
      </c>
      <c r="L57" s="81" t="s">
        <v>462</v>
      </c>
      <c r="M57" s="81" t="s">
        <v>20</v>
      </c>
      <c r="N57" s="81">
        <v>98029</v>
      </c>
      <c r="O57" s="81" t="s">
        <v>21</v>
      </c>
      <c r="P57" s="81" t="s">
        <v>24</v>
      </c>
      <c r="Q57" s="81" t="s">
        <v>22</v>
      </c>
      <c r="R57" s="81" t="s">
        <v>463</v>
      </c>
      <c r="S57" s="83" t="s">
        <v>238</v>
      </c>
      <c r="T57" s="81">
        <v>22146</v>
      </c>
      <c r="U57" s="81">
        <v>0</v>
      </c>
      <c r="V57" s="81">
        <v>1504</v>
      </c>
      <c r="W57" s="81">
        <v>20642</v>
      </c>
      <c r="X57" s="81">
        <v>0</v>
      </c>
      <c r="Y57" s="81">
        <v>8202</v>
      </c>
      <c r="Z57" s="81">
        <f t="shared" si="0"/>
        <v>1504</v>
      </c>
      <c r="AA57" s="16">
        <f t="shared" si="1"/>
        <v>6698</v>
      </c>
      <c r="AB57" s="16">
        <f t="shared" si="2"/>
        <v>0</v>
      </c>
      <c r="AC57" s="96"/>
      <c r="AD57" s="16">
        <f t="shared" si="3"/>
        <v>6698</v>
      </c>
      <c r="AE57" s="81"/>
      <c r="AF57" s="84" t="s">
        <v>633</v>
      </c>
      <c r="AG57" s="82" t="s">
        <v>709</v>
      </c>
      <c r="AH57" s="81"/>
      <c r="AI57" s="81"/>
      <c r="AJ57" s="81">
        <v>1.5</v>
      </c>
      <c r="AK57" s="81"/>
      <c r="AL57" s="81"/>
      <c r="AM57" s="81"/>
      <c r="AN57" s="81"/>
      <c r="AO57" s="81"/>
      <c r="AP57" s="81"/>
      <c r="AQ57" s="81"/>
      <c r="AR57" s="81"/>
      <c r="AS57" s="81"/>
      <c r="AT57" s="81"/>
      <c r="AU57" s="81"/>
      <c r="AV57" s="81"/>
      <c r="AW57" s="81"/>
      <c r="AX57" s="81"/>
      <c r="AY57" s="81"/>
      <c r="AZ57" s="81"/>
      <c r="BA57" s="81"/>
      <c r="BB57" s="81"/>
      <c r="BC57" s="16">
        <f t="shared" si="4"/>
        <v>0</v>
      </c>
    </row>
    <row r="58" spans="1:55" s="16" customFormat="1" x14ac:dyDescent="0.2">
      <c r="A58" s="16" t="s">
        <v>13</v>
      </c>
      <c r="B58" s="16" t="s">
        <v>464</v>
      </c>
      <c r="C58" s="62" t="s">
        <v>711</v>
      </c>
      <c r="D58" s="16" t="s">
        <v>148</v>
      </c>
      <c r="E58" s="16" t="s">
        <v>466</v>
      </c>
      <c r="F58" s="16" t="s">
        <v>465</v>
      </c>
      <c r="G58" s="16" t="s">
        <v>576</v>
      </c>
      <c r="I58" s="62" t="s">
        <v>376</v>
      </c>
      <c r="J58" s="16" t="s">
        <v>672</v>
      </c>
      <c r="K58" s="16" t="s">
        <v>467</v>
      </c>
      <c r="L58" s="16" t="s">
        <v>30</v>
      </c>
      <c r="M58" s="16" t="s">
        <v>20</v>
      </c>
      <c r="N58" s="16">
        <v>98506</v>
      </c>
      <c r="O58" s="16" t="s">
        <v>21</v>
      </c>
      <c r="P58" s="16" t="s">
        <v>24</v>
      </c>
      <c r="Q58" s="16" t="s">
        <v>22</v>
      </c>
      <c r="R58" s="16" t="s">
        <v>134</v>
      </c>
      <c r="S58" s="18" t="s">
        <v>578</v>
      </c>
      <c r="T58" s="16">
        <v>22146</v>
      </c>
      <c r="U58" s="16">
        <v>20500</v>
      </c>
      <c r="V58" s="16">
        <v>3387</v>
      </c>
      <c r="W58" s="16">
        <v>1646</v>
      </c>
      <c r="X58" s="16">
        <v>0</v>
      </c>
      <c r="Y58" s="16">
        <v>8202</v>
      </c>
      <c r="Z58" s="16">
        <f t="shared" si="0"/>
        <v>3387</v>
      </c>
      <c r="AA58" s="16">
        <f t="shared" si="1"/>
        <v>4815</v>
      </c>
      <c r="AB58" s="16">
        <f t="shared" si="2"/>
        <v>0</v>
      </c>
      <c r="AC58" s="93"/>
      <c r="AD58" s="16">
        <f t="shared" si="3"/>
        <v>4815</v>
      </c>
      <c r="AF58" s="69" t="s">
        <v>633</v>
      </c>
      <c r="AG58" s="62" t="s">
        <v>709</v>
      </c>
      <c r="AJ58" s="16">
        <v>1</v>
      </c>
      <c r="BC58" s="16">
        <f t="shared" si="4"/>
        <v>0</v>
      </c>
    </row>
    <row r="59" spans="1:55" s="86" customFormat="1" x14ac:dyDescent="0.2">
      <c r="A59" s="16" t="s">
        <v>13</v>
      </c>
      <c r="B59" s="16" t="s">
        <v>496</v>
      </c>
      <c r="C59" s="16" t="s">
        <v>424</v>
      </c>
      <c r="D59" s="16" t="s">
        <v>497</v>
      </c>
      <c r="E59" s="16" t="s">
        <v>498</v>
      </c>
      <c r="F59" s="16"/>
      <c r="G59" s="16" t="s">
        <v>576</v>
      </c>
      <c r="H59" s="16"/>
      <c r="I59" s="62" t="s">
        <v>376</v>
      </c>
      <c r="J59" s="16" t="s">
        <v>673</v>
      </c>
      <c r="K59" s="16" t="s">
        <v>499</v>
      </c>
      <c r="L59" s="16" t="s">
        <v>30</v>
      </c>
      <c r="M59" s="16" t="s">
        <v>20</v>
      </c>
      <c r="N59" s="16">
        <v>98501</v>
      </c>
      <c r="O59" s="16" t="s">
        <v>21</v>
      </c>
      <c r="P59" s="16" t="s">
        <v>24</v>
      </c>
      <c r="Q59" s="16" t="s">
        <v>22</v>
      </c>
      <c r="R59" s="16" t="s">
        <v>208</v>
      </c>
      <c r="S59" s="18" t="s">
        <v>578</v>
      </c>
      <c r="T59" s="16">
        <v>22146</v>
      </c>
      <c r="U59" s="16">
        <v>20500</v>
      </c>
      <c r="V59" s="16">
        <v>12888</v>
      </c>
      <c r="W59" s="16">
        <v>1646</v>
      </c>
      <c r="X59" s="16">
        <v>0</v>
      </c>
      <c r="Y59" s="16">
        <v>8202</v>
      </c>
      <c r="Z59" s="16">
        <f t="shared" ref="Z59:Z84" si="5">V59</f>
        <v>12888</v>
      </c>
      <c r="AA59" s="16">
        <f t="shared" ref="AA59:AA90" si="6">Y59-Z59</f>
        <v>-4686</v>
      </c>
      <c r="AB59" s="16">
        <f t="shared" ref="AB59:AB84" si="7">X59</f>
        <v>0</v>
      </c>
      <c r="AC59" s="93"/>
      <c r="AD59" s="16">
        <f t="shared" si="3"/>
        <v>-4686</v>
      </c>
      <c r="AE59" s="16"/>
      <c r="AF59" s="69" t="s">
        <v>633</v>
      </c>
      <c r="AG59" s="62" t="s">
        <v>709</v>
      </c>
      <c r="AH59" s="16"/>
      <c r="AI59" s="16"/>
      <c r="AJ59" s="16">
        <v>1</v>
      </c>
      <c r="AK59" s="16">
        <v>2</v>
      </c>
      <c r="AL59" s="16"/>
      <c r="AM59" s="16"/>
      <c r="AN59" s="16"/>
      <c r="AO59" s="16"/>
      <c r="AP59" s="16"/>
      <c r="AQ59" s="16"/>
      <c r="AR59" s="16"/>
      <c r="AS59" s="16"/>
      <c r="AT59" s="16"/>
      <c r="AU59" s="16"/>
      <c r="AV59" s="16"/>
      <c r="AW59" s="16"/>
      <c r="AX59" s="16"/>
      <c r="AY59" s="16"/>
      <c r="AZ59" s="16"/>
      <c r="BA59" s="16"/>
      <c r="BB59" s="16"/>
      <c r="BC59" s="16">
        <f t="shared" si="4"/>
        <v>0</v>
      </c>
    </row>
    <row r="60" spans="1:55" s="81" customFormat="1" x14ac:dyDescent="0.2">
      <c r="A60" s="16" t="s">
        <v>13</v>
      </c>
      <c r="B60" s="16" t="s">
        <v>532</v>
      </c>
      <c r="C60" s="16" t="s">
        <v>533</v>
      </c>
      <c r="D60" s="16" t="s">
        <v>534</v>
      </c>
      <c r="E60" s="16" t="s">
        <v>535</v>
      </c>
      <c r="F60" s="16"/>
      <c r="G60" s="16" t="s">
        <v>576</v>
      </c>
      <c r="H60" s="16"/>
      <c r="I60" s="62" t="s">
        <v>376</v>
      </c>
      <c r="J60" s="16" t="s">
        <v>674</v>
      </c>
      <c r="K60" s="16" t="s">
        <v>536</v>
      </c>
      <c r="L60" s="16" t="s">
        <v>30</v>
      </c>
      <c r="M60" s="16" t="s">
        <v>20</v>
      </c>
      <c r="N60" s="16">
        <v>98502</v>
      </c>
      <c r="O60" s="16" t="s">
        <v>21</v>
      </c>
      <c r="P60" s="16">
        <v>201610</v>
      </c>
      <c r="Q60" s="16" t="s">
        <v>22</v>
      </c>
      <c r="R60" s="16" t="s">
        <v>288</v>
      </c>
      <c r="S60" s="18" t="s">
        <v>578</v>
      </c>
      <c r="T60" s="16">
        <v>22146</v>
      </c>
      <c r="U60" s="16">
        <v>22146</v>
      </c>
      <c r="V60" s="16">
        <v>0</v>
      </c>
      <c r="W60" s="16">
        <v>0</v>
      </c>
      <c r="X60" s="16">
        <v>1800</v>
      </c>
      <c r="Y60" s="16">
        <v>8202</v>
      </c>
      <c r="Z60" s="16">
        <f t="shared" si="5"/>
        <v>0</v>
      </c>
      <c r="AA60" s="16">
        <f t="shared" si="6"/>
        <v>8202</v>
      </c>
      <c r="AB60" s="16">
        <f t="shared" si="7"/>
        <v>1800</v>
      </c>
      <c r="AC60" s="93"/>
      <c r="AD60" s="16">
        <f t="shared" si="3"/>
        <v>6402</v>
      </c>
      <c r="AE60" s="16"/>
      <c r="AF60" s="69" t="s">
        <v>633</v>
      </c>
      <c r="AG60" s="62" t="s">
        <v>709</v>
      </c>
      <c r="AH60" s="16"/>
      <c r="AI60" s="16"/>
      <c r="AJ60" s="16">
        <v>1</v>
      </c>
      <c r="AK60" s="16">
        <v>1</v>
      </c>
      <c r="AL60" s="16"/>
      <c r="AM60" s="16"/>
      <c r="AN60" s="16"/>
      <c r="AO60" s="16"/>
      <c r="AP60" s="16"/>
      <c r="AQ60" s="16"/>
      <c r="AR60" s="16"/>
      <c r="AS60" s="16"/>
      <c r="AT60" s="16"/>
      <c r="AU60" s="16"/>
      <c r="AV60" s="16"/>
      <c r="AW60" s="16"/>
      <c r="AX60" s="16"/>
      <c r="AY60" s="16"/>
      <c r="AZ60" s="16"/>
      <c r="BA60" s="16"/>
      <c r="BB60" s="16"/>
      <c r="BC60" s="16">
        <f t="shared" si="4"/>
        <v>0</v>
      </c>
    </row>
    <row r="61" spans="1:55" s="16" customFormat="1" x14ac:dyDescent="0.2">
      <c r="A61" s="16" t="s">
        <v>13</v>
      </c>
      <c r="B61" s="16" t="s">
        <v>537</v>
      </c>
      <c r="C61" s="16" t="s">
        <v>342</v>
      </c>
      <c r="D61" s="16" t="s">
        <v>538</v>
      </c>
      <c r="E61" s="16" t="s">
        <v>539</v>
      </c>
      <c r="G61" s="16" t="s">
        <v>576</v>
      </c>
      <c r="I61" s="62" t="s">
        <v>376</v>
      </c>
      <c r="J61" s="16" t="s">
        <v>675</v>
      </c>
      <c r="K61" s="16" t="s">
        <v>540</v>
      </c>
      <c r="L61" s="16" t="s">
        <v>30</v>
      </c>
      <c r="M61" s="16" t="s">
        <v>20</v>
      </c>
      <c r="N61" s="16">
        <v>98501</v>
      </c>
      <c r="O61" s="16" t="s">
        <v>21</v>
      </c>
      <c r="P61" s="16" t="s">
        <v>24</v>
      </c>
      <c r="Q61" s="16" t="s">
        <v>22</v>
      </c>
      <c r="R61" s="16" t="s">
        <v>158</v>
      </c>
      <c r="S61" s="18" t="s">
        <v>578</v>
      </c>
      <c r="T61" s="16">
        <v>22146</v>
      </c>
      <c r="U61" s="16">
        <v>20500</v>
      </c>
      <c r="V61" s="16">
        <v>3914</v>
      </c>
      <c r="W61" s="16">
        <v>1646</v>
      </c>
      <c r="X61" s="16">
        <v>0</v>
      </c>
      <c r="Y61" s="16">
        <v>8202</v>
      </c>
      <c r="Z61" s="16">
        <f t="shared" si="5"/>
        <v>3914</v>
      </c>
      <c r="AA61" s="16">
        <f t="shared" si="6"/>
        <v>4288</v>
      </c>
      <c r="AB61" s="16">
        <f t="shared" si="7"/>
        <v>0</v>
      </c>
      <c r="AC61" s="93"/>
      <c r="AD61" s="16">
        <f t="shared" si="3"/>
        <v>4288</v>
      </c>
      <c r="AF61" s="69" t="s">
        <v>633</v>
      </c>
      <c r="AG61" s="62" t="s">
        <v>709</v>
      </c>
      <c r="AJ61" s="16">
        <v>1.5</v>
      </c>
      <c r="BC61" s="16">
        <f t="shared" si="4"/>
        <v>0</v>
      </c>
    </row>
    <row r="62" spans="1:55" s="61" customFormat="1" x14ac:dyDescent="0.2">
      <c r="A62" s="16" t="s">
        <v>13</v>
      </c>
      <c r="B62" s="16" t="s">
        <v>541</v>
      </c>
      <c r="C62" s="16" t="s">
        <v>60</v>
      </c>
      <c r="D62" s="16" t="s">
        <v>534</v>
      </c>
      <c r="E62" s="16" t="s">
        <v>542</v>
      </c>
      <c r="F62" s="16"/>
      <c r="G62" s="16" t="s">
        <v>576</v>
      </c>
      <c r="H62" s="16"/>
      <c r="I62" s="62" t="s">
        <v>376</v>
      </c>
      <c r="J62" s="16" t="s">
        <v>676</v>
      </c>
      <c r="K62" s="16" t="s">
        <v>543</v>
      </c>
      <c r="L62" s="16" t="s">
        <v>43</v>
      </c>
      <c r="M62" s="16" t="s">
        <v>20</v>
      </c>
      <c r="N62" s="16" t="s">
        <v>544</v>
      </c>
      <c r="O62" s="16" t="s">
        <v>21</v>
      </c>
      <c r="P62" s="16" t="s">
        <v>24</v>
      </c>
      <c r="Q62" s="16" t="s">
        <v>22</v>
      </c>
      <c r="R62" s="16" t="s">
        <v>545</v>
      </c>
      <c r="S62" s="18" t="s">
        <v>578</v>
      </c>
      <c r="T62" s="16">
        <v>22146</v>
      </c>
      <c r="U62" s="16">
        <v>20500</v>
      </c>
      <c r="V62" s="16">
        <v>6946</v>
      </c>
      <c r="W62" s="16">
        <v>1646</v>
      </c>
      <c r="X62" s="16">
        <v>0</v>
      </c>
      <c r="Y62" s="16">
        <v>8202</v>
      </c>
      <c r="Z62" s="16">
        <f t="shared" si="5"/>
        <v>6946</v>
      </c>
      <c r="AA62" s="16">
        <f t="shared" si="6"/>
        <v>1256</v>
      </c>
      <c r="AB62" s="16">
        <f t="shared" si="7"/>
        <v>0</v>
      </c>
      <c r="AC62" s="93"/>
      <c r="AD62" s="16">
        <f t="shared" si="3"/>
        <v>1256</v>
      </c>
      <c r="AE62" s="16"/>
      <c r="AF62" s="69" t="s">
        <v>633</v>
      </c>
      <c r="AG62" s="62" t="s">
        <v>709</v>
      </c>
      <c r="AH62" s="16"/>
      <c r="AI62" s="16"/>
      <c r="AJ62" s="16">
        <v>1.5</v>
      </c>
      <c r="AK62" s="16"/>
      <c r="AL62" s="16"/>
      <c r="AM62" s="16"/>
      <c r="AN62" s="16"/>
      <c r="AO62" s="16"/>
      <c r="AP62" s="16"/>
      <c r="AQ62" s="16"/>
      <c r="AR62" s="16"/>
      <c r="AS62" s="16"/>
      <c r="AT62" s="16"/>
      <c r="AU62" s="16"/>
      <c r="AV62" s="16"/>
      <c r="AW62" s="16"/>
      <c r="AX62" s="16"/>
      <c r="AY62" s="16"/>
      <c r="AZ62" s="16"/>
      <c r="BA62" s="16"/>
      <c r="BB62" s="16"/>
      <c r="BC62" s="16">
        <f t="shared" si="4"/>
        <v>0</v>
      </c>
    </row>
    <row r="63" spans="1:55" s="16" customFormat="1" x14ac:dyDescent="0.2">
      <c r="A63" s="16" t="s">
        <v>13</v>
      </c>
      <c r="B63" s="16" t="s">
        <v>546</v>
      </c>
      <c r="C63" s="16" t="s">
        <v>356</v>
      </c>
      <c r="D63" s="16" t="s">
        <v>547</v>
      </c>
      <c r="E63" s="16" t="s">
        <v>548</v>
      </c>
      <c r="G63" s="16" t="s">
        <v>576</v>
      </c>
      <c r="I63" s="62" t="s">
        <v>376</v>
      </c>
      <c r="J63" s="16" t="s">
        <v>677</v>
      </c>
      <c r="K63" s="16" t="s">
        <v>549</v>
      </c>
      <c r="L63" s="16" t="s">
        <v>261</v>
      </c>
      <c r="M63" s="16" t="s">
        <v>20</v>
      </c>
      <c r="N63" s="16">
        <v>98512</v>
      </c>
      <c r="O63" s="16" t="s">
        <v>21</v>
      </c>
      <c r="P63" s="16" t="s">
        <v>24</v>
      </c>
      <c r="Q63" s="16" t="s">
        <v>22</v>
      </c>
      <c r="R63" s="16" t="s">
        <v>288</v>
      </c>
      <c r="S63" s="18" t="s">
        <v>578</v>
      </c>
      <c r="T63" s="16">
        <v>22146</v>
      </c>
      <c r="U63" s="16">
        <v>22146</v>
      </c>
      <c r="V63" s="16">
        <v>0</v>
      </c>
      <c r="W63" s="16">
        <v>0</v>
      </c>
      <c r="X63" s="16">
        <v>1800</v>
      </c>
      <c r="Y63" s="16">
        <v>8202</v>
      </c>
      <c r="Z63" s="16">
        <f t="shared" si="5"/>
        <v>0</v>
      </c>
      <c r="AA63" s="16">
        <f t="shared" si="6"/>
        <v>8202</v>
      </c>
      <c r="AB63" s="16">
        <f t="shared" si="7"/>
        <v>1800</v>
      </c>
      <c r="AC63" s="93"/>
      <c r="AD63" s="16">
        <f t="shared" si="3"/>
        <v>6402</v>
      </c>
      <c r="AF63" s="69" t="s">
        <v>633</v>
      </c>
      <c r="AG63" s="62" t="s">
        <v>709</v>
      </c>
      <c r="AJ63" s="16">
        <v>1</v>
      </c>
      <c r="AK63" s="16">
        <v>1</v>
      </c>
      <c r="BC63" s="16">
        <f t="shared" si="4"/>
        <v>0</v>
      </c>
    </row>
    <row r="64" spans="1:55" s="16" customFormat="1" x14ac:dyDescent="0.2">
      <c r="A64" s="16" t="s">
        <v>13</v>
      </c>
      <c r="B64" s="16" t="s">
        <v>14</v>
      </c>
      <c r="C64" s="16" t="s">
        <v>15</v>
      </c>
      <c r="D64" s="16" t="s">
        <v>16</v>
      </c>
      <c r="E64" s="16" t="s">
        <v>17</v>
      </c>
      <c r="G64" s="16" t="s">
        <v>576</v>
      </c>
      <c r="I64" s="62" t="s">
        <v>210</v>
      </c>
      <c r="J64" s="16" t="s">
        <v>18</v>
      </c>
      <c r="K64" s="16" t="s">
        <v>680</v>
      </c>
      <c r="L64" s="16" t="s">
        <v>19</v>
      </c>
      <c r="M64" s="16" t="s">
        <v>20</v>
      </c>
      <c r="N64" s="16">
        <v>98070</v>
      </c>
      <c r="O64" s="16" t="s">
        <v>21</v>
      </c>
      <c r="P64" s="16">
        <v>201610</v>
      </c>
      <c r="Q64" s="16" t="s">
        <v>22</v>
      </c>
      <c r="R64" s="16" t="s">
        <v>23</v>
      </c>
      <c r="S64" s="18" t="s">
        <v>578</v>
      </c>
      <c r="T64" s="16">
        <v>22146</v>
      </c>
      <c r="U64" s="16">
        <v>0</v>
      </c>
      <c r="V64" s="16">
        <v>1897</v>
      </c>
      <c r="W64" s="16">
        <v>20249</v>
      </c>
      <c r="X64" s="16">
        <v>0</v>
      </c>
      <c r="Y64" s="16">
        <v>8202</v>
      </c>
      <c r="Z64" s="16">
        <f t="shared" si="5"/>
        <v>1897</v>
      </c>
      <c r="AA64" s="16">
        <f t="shared" si="6"/>
        <v>6305</v>
      </c>
      <c r="AB64" s="16">
        <f t="shared" si="7"/>
        <v>0</v>
      </c>
      <c r="AC64" s="93"/>
      <c r="AD64" s="16">
        <f t="shared" si="3"/>
        <v>6305</v>
      </c>
      <c r="AF64" s="69" t="s">
        <v>633</v>
      </c>
      <c r="AG64" s="62" t="s">
        <v>709</v>
      </c>
      <c r="AH64" s="16">
        <v>1</v>
      </c>
      <c r="AI64" s="16">
        <v>1</v>
      </c>
      <c r="AJ64" s="16">
        <f t="shared" ref="AJ64:AJ84" si="8">(AH64+AI64)/2</f>
        <v>1</v>
      </c>
      <c r="AK64" s="16">
        <v>1</v>
      </c>
      <c r="BC64" s="16">
        <f t="shared" si="4"/>
        <v>0</v>
      </c>
    </row>
    <row r="65" spans="1:55" s="16" customFormat="1" x14ac:dyDescent="0.2">
      <c r="A65" s="16" t="s">
        <v>13</v>
      </c>
      <c r="B65" s="16" t="s">
        <v>32</v>
      </c>
      <c r="C65" s="16" t="s">
        <v>33</v>
      </c>
      <c r="D65" s="16" t="s">
        <v>34</v>
      </c>
      <c r="E65" s="16" t="s">
        <v>35</v>
      </c>
      <c r="G65" s="16" t="s">
        <v>576</v>
      </c>
      <c r="I65" s="62" t="s">
        <v>210</v>
      </c>
      <c r="J65" s="16" t="s">
        <v>36</v>
      </c>
      <c r="K65" s="16" t="s">
        <v>681</v>
      </c>
      <c r="L65" s="16" t="s">
        <v>30</v>
      </c>
      <c r="M65" s="16" t="s">
        <v>20</v>
      </c>
      <c r="N65" s="16">
        <v>98501</v>
      </c>
      <c r="O65" s="16" t="s">
        <v>21</v>
      </c>
      <c r="P65" s="16">
        <v>201610</v>
      </c>
      <c r="Q65" s="16" t="s">
        <v>22</v>
      </c>
      <c r="R65" s="16" t="s">
        <v>37</v>
      </c>
      <c r="S65" s="18" t="s">
        <v>578</v>
      </c>
      <c r="T65" s="16">
        <v>22146</v>
      </c>
      <c r="U65" s="16">
        <v>0</v>
      </c>
      <c r="V65" s="16">
        <v>0</v>
      </c>
      <c r="W65" s="16">
        <v>22146</v>
      </c>
      <c r="X65" s="16">
        <v>0</v>
      </c>
      <c r="Y65" s="16">
        <v>8202</v>
      </c>
      <c r="Z65" s="16">
        <f t="shared" si="5"/>
        <v>0</v>
      </c>
      <c r="AA65" s="16">
        <f t="shared" si="6"/>
        <v>8202</v>
      </c>
      <c r="AB65" s="16">
        <f t="shared" si="7"/>
        <v>0</v>
      </c>
      <c r="AC65" s="93">
        <v>1800</v>
      </c>
      <c r="AD65" s="16">
        <f t="shared" si="3"/>
        <v>6402</v>
      </c>
      <c r="AF65" s="69" t="s">
        <v>633</v>
      </c>
      <c r="AG65" s="62" t="s">
        <v>709</v>
      </c>
      <c r="AH65" s="16">
        <v>4</v>
      </c>
      <c r="AI65" s="16">
        <v>2</v>
      </c>
      <c r="AJ65" s="16">
        <f t="shared" si="8"/>
        <v>3</v>
      </c>
      <c r="BC65" s="16">
        <f t="shared" si="4"/>
        <v>0</v>
      </c>
    </row>
    <row r="66" spans="1:55" s="16" customFormat="1" x14ac:dyDescent="0.2">
      <c r="A66" s="16" t="s">
        <v>13</v>
      </c>
      <c r="B66" s="16" t="s">
        <v>38</v>
      </c>
      <c r="C66" s="16" t="s">
        <v>39</v>
      </c>
      <c r="D66" s="16" t="s">
        <v>40</v>
      </c>
      <c r="E66" s="16" t="s">
        <v>41</v>
      </c>
      <c r="G66" s="16" t="s">
        <v>576</v>
      </c>
      <c r="I66" s="62" t="s">
        <v>210</v>
      </c>
      <c r="J66" s="16" t="s">
        <v>42</v>
      </c>
      <c r="K66" s="16" t="s">
        <v>42</v>
      </c>
      <c r="L66" s="16" t="s">
        <v>43</v>
      </c>
      <c r="M66" s="16" t="s">
        <v>20</v>
      </c>
      <c r="N66" s="16">
        <v>98403</v>
      </c>
      <c r="O66" s="16" t="s">
        <v>21</v>
      </c>
      <c r="P66" s="16">
        <v>201610</v>
      </c>
      <c r="Q66" s="16" t="s">
        <v>22</v>
      </c>
      <c r="R66" s="16" t="s">
        <v>44</v>
      </c>
      <c r="S66" s="18" t="s">
        <v>578</v>
      </c>
      <c r="T66" s="16">
        <v>22146</v>
      </c>
      <c r="U66" s="16">
        <v>0</v>
      </c>
      <c r="V66" s="16">
        <v>1899</v>
      </c>
      <c r="W66" s="16">
        <v>20247</v>
      </c>
      <c r="X66" s="16">
        <v>0</v>
      </c>
      <c r="Y66" s="16">
        <v>8202</v>
      </c>
      <c r="Z66" s="16">
        <f t="shared" si="5"/>
        <v>1899</v>
      </c>
      <c r="AA66" s="16">
        <f t="shared" si="6"/>
        <v>6303</v>
      </c>
      <c r="AB66" s="16">
        <f t="shared" si="7"/>
        <v>0</v>
      </c>
      <c r="AC66" s="93"/>
      <c r="AD66" s="16">
        <f t="shared" si="3"/>
        <v>6303</v>
      </c>
      <c r="AF66" s="69" t="s">
        <v>633</v>
      </c>
      <c r="AG66" s="62" t="s">
        <v>709</v>
      </c>
      <c r="AH66" s="16">
        <v>1</v>
      </c>
      <c r="AI66" s="16">
        <v>2</v>
      </c>
      <c r="AJ66" s="16">
        <f t="shared" si="8"/>
        <v>1.5</v>
      </c>
      <c r="BC66" s="16">
        <f t="shared" si="4"/>
        <v>0</v>
      </c>
    </row>
    <row r="67" spans="1:55" s="16" customFormat="1" x14ac:dyDescent="0.2">
      <c r="A67" s="16" t="s">
        <v>13</v>
      </c>
      <c r="B67" s="16" t="s">
        <v>52</v>
      </c>
      <c r="C67" s="16" t="s">
        <v>53</v>
      </c>
      <c r="D67" s="16" t="s">
        <v>54</v>
      </c>
      <c r="E67" s="16" t="s">
        <v>55</v>
      </c>
      <c r="G67" s="16" t="s">
        <v>576</v>
      </c>
      <c r="I67" s="62" t="s">
        <v>210</v>
      </c>
      <c r="J67" s="16" t="s">
        <v>56</v>
      </c>
      <c r="K67" s="16" t="s">
        <v>682</v>
      </c>
      <c r="L67" s="16" t="s">
        <v>30</v>
      </c>
      <c r="M67" s="16" t="s">
        <v>20</v>
      </c>
      <c r="N67" s="16">
        <v>98501</v>
      </c>
      <c r="O67" s="16" t="s">
        <v>21</v>
      </c>
      <c r="P67" s="16">
        <v>201610</v>
      </c>
      <c r="Q67" s="16" t="s">
        <v>22</v>
      </c>
      <c r="R67" s="16" t="s">
        <v>57</v>
      </c>
      <c r="S67" s="18" t="s">
        <v>578</v>
      </c>
      <c r="T67" s="16">
        <v>22146</v>
      </c>
      <c r="U67" s="16">
        <v>0</v>
      </c>
      <c r="V67" s="16">
        <v>5217</v>
      </c>
      <c r="W67" s="16">
        <v>16929</v>
      </c>
      <c r="X67" s="16">
        <v>0</v>
      </c>
      <c r="Y67" s="16">
        <v>8202</v>
      </c>
      <c r="Z67" s="16">
        <f t="shared" si="5"/>
        <v>5217</v>
      </c>
      <c r="AA67" s="16">
        <f t="shared" si="6"/>
        <v>2985</v>
      </c>
      <c r="AB67" s="16">
        <f t="shared" si="7"/>
        <v>0</v>
      </c>
      <c r="AC67" s="93"/>
      <c r="AD67" s="16">
        <f t="shared" si="3"/>
        <v>2985</v>
      </c>
      <c r="AF67" s="69" t="s">
        <v>633</v>
      </c>
      <c r="AG67" s="62" t="s">
        <v>709</v>
      </c>
      <c r="AH67" s="16">
        <v>1.5</v>
      </c>
      <c r="AI67" s="16">
        <v>2</v>
      </c>
      <c r="AJ67" s="16">
        <f t="shared" si="8"/>
        <v>1.75</v>
      </c>
      <c r="BC67" s="16">
        <f t="shared" si="4"/>
        <v>0</v>
      </c>
    </row>
    <row r="68" spans="1:55" s="16" customFormat="1" x14ac:dyDescent="0.2">
      <c r="A68" s="16" t="s">
        <v>13</v>
      </c>
      <c r="B68" s="16" t="s">
        <v>82</v>
      </c>
      <c r="C68" s="62" t="s">
        <v>700</v>
      </c>
      <c r="D68" s="16" t="s">
        <v>84</v>
      </c>
      <c r="E68" s="16" t="s">
        <v>85</v>
      </c>
      <c r="F68" s="16" t="s">
        <v>83</v>
      </c>
      <c r="G68" s="16" t="s">
        <v>576</v>
      </c>
      <c r="I68" s="62" t="s">
        <v>210</v>
      </c>
      <c r="J68" s="16" t="s">
        <v>86</v>
      </c>
      <c r="K68" s="16" t="s">
        <v>683</v>
      </c>
      <c r="L68" s="16" t="s">
        <v>30</v>
      </c>
      <c r="M68" s="16" t="s">
        <v>20</v>
      </c>
      <c r="N68" s="16">
        <v>98506</v>
      </c>
      <c r="O68" s="16" t="s">
        <v>21</v>
      </c>
      <c r="P68" s="16">
        <v>201610</v>
      </c>
      <c r="Q68" s="16" t="s">
        <v>22</v>
      </c>
      <c r="R68" s="16" t="s">
        <v>23</v>
      </c>
      <c r="S68" s="18" t="s">
        <v>578</v>
      </c>
      <c r="T68" s="16">
        <v>22146</v>
      </c>
      <c r="U68" s="16">
        <v>0</v>
      </c>
      <c r="V68" s="16">
        <v>15128</v>
      </c>
      <c r="W68" s="16">
        <v>7018</v>
      </c>
      <c r="X68" s="16">
        <v>0</v>
      </c>
      <c r="Y68" s="16">
        <v>8202</v>
      </c>
      <c r="Z68" s="16">
        <f t="shared" si="5"/>
        <v>15128</v>
      </c>
      <c r="AA68" s="16">
        <f t="shared" si="6"/>
        <v>-6926</v>
      </c>
      <c r="AB68" s="16">
        <f t="shared" si="7"/>
        <v>0</v>
      </c>
      <c r="AC68" s="93"/>
      <c r="AD68" s="16">
        <f t="shared" si="3"/>
        <v>-6926</v>
      </c>
      <c r="AF68" s="69" t="s">
        <v>633</v>
      </c>
      <c r="AG68" s="62" t="s">
        <v>709</v>
      </c>
      <c r="AH68" s="16">
        <v>1</v>
      </c>
      <c r="AI68" s="16">
        <v>2</v>
      </c>
      <c r="AJ68" s="16">
        <f t="shared" si="8"/>
        <v>1.5</v>
      </c>
      <c r="BC68" s="16">
        <f t="shared" si="4"/>
        <v>0</v>
      </c>
    </row>
    <row r="69" spans="1:55" s="16" customFormat="1" x14ac:dyDescent="0.2">
      <c r="A69" s="16" t="s">
        <v>13</v>
      </c>
      <c r="B69" s="16" t="s">
        <v>185</v>
      </c>
      <c r="C69" s="16" t="s">
        <v>186</v>
      </c>
      <c r="D69" s="16" t="s">
        <v>24</v>
      </c>
      <c r="E69" s="16" t="s">
        <v>187</v>
      </c>
      <c r="G69" s="16" t="s">
        <v>576</v>
      </c>
      <c r="I69" s="62" t="s">
        <v>210</v>
      </c>
      <c r="J69" s="16" t="s">
        <v>188</v>
      </c>
      <c r="K69" s="16" t="s">
        <v>684</v>
      </c>
      <c r="L69" s="16" t="s">
        <v>43</v>
      </c>
      <c r="M69" s="16" t="s">
        <v>20</v>
      </c>
      <c r="N69" s="16">
        <v>98408</v>
      </c>
      <c r="O69" s="16" t="s">
        <v>21</v>
      </c>
      <c r="P69" s="16">
        <v>201610</v>
      </c>
      <c r="Q69" s="16" t="s">
        <v>22</v>
      </c>
      <c r="R69" s="16" t="s">
        <v>23</v>
      </c>
      <c r="S69" s="18" t="s">
        <v>578</v>
      </c>
      <c r="T69" s="16">
        <v>22146</v>
      </c>
      <c r="U69" s="16">
        <v>0</v>
      </c>
      <c r="V69" s="16">
        <v>3083</v>
      </c>
      <c r="W69" s="16">
        <v>19063</v>
      </c>
      <c r="X69" s="16">
        <v>0</v>
      </c>
      <c r="Y69" s="16">
        <v>8202</v>
      </c>
      <c r="Z69" s="16">
        <f t="shared" si="5"/>
        <v>3083</v>
      </c>
      <c r="AA69" s="16">
        <f t="shared" si="6"/>
        <v>5119</v>
      </c>
      <c r="AB69" s="16">
        <f t="shared" si="7"/>
        <v>0</v>
      </c>
      <c r="AC69" s="93"/>
      <c r="AD69" s="16">
        <f t="shared" si="3"/>
        <v>5119</v>
      </c>
      <c r="AF69" s="69" t="s">
        <v>633</v>
      </c>
      <c r="AG69" s="62" t="s">
        <v>709</v>
      </c>
      <c r="AH69" s="16">
        <v>2</v>
      </c>
      <c r="AI69" s="16">
        <v>2</v>
      </c>
      <c r="AJ69" s="16">
        <f t="shared" si="8"/>
        <v>2</v>
      </c>
      <c r="BC69" s="16">
        <f t="shared" si="4"/>
        <v>0</v>
      </c>
    </row>
    <row r="70" spans="1:55" s="16" customFormat="1" x14ac:dyDescent="0.2">
      <c r="A70" s="16" t="s">
        <v>13</v>
      </c>
      <c r="B70" s="16" t="s">
        <v>202</v>
      </c>
      <c r="C70" s="16" t="s">
        <v>203</v>
      </c>
      <c r="D70" s="16" t="s">
        <v>204</v>
      </c>
      <c r="E70" s="16" t="s">
        <v>205</v>
      </c>
      <c r="G70" s="16" t="s">
        <v>576</v>
      </c>
      <c r="I70" s="62" t="s">
        <v>210</v>
      </c>
      <c r="J70" s="16" t="s">
        <v>206</v>
      </c>
      <c r="K70" s="16" t="s">
        <v>685</v>
      </c>
      <c r="L70" s="16" t="s">
        <v>207</v>
      </c>
      <c r="M70" s="16" t="s">
        <v>20</v>
      </c>
      <c r="N70" s="16">
        <v>98532</v>
      </c>
      <c r="O70" s="16" t="s">
        <v>21</v>
      </c>
      <c r="P70" s="16">
        <v>201540</v>
      </c>
      <c r="Q70" s="16" t="s">
        <v>22</v>
      </c>
      <c r="R70" s="16" t="s">
        <v>208</v>
      </c>
      <c r="S70" s="18" t="s">
        <v>578</v>
      </c>
      <c r="T70" s="16">
        <v>22146</v>
      </c>
      <c r="U70" s="16">
        <v>0</v>
      </c>
      <c r="V70" s="16">
        <v>13946</v>
      </c>
      <c r="W70" s="16">
        <v>8200</v>
      </c>
      <c r="X70" s="16">
        <v>0</v>
      </c>
      <c r="Y70" s="16">
        <v>8202</v>
      </c>
      <c r="Z70" s="16">
        <f t="shared" si="5"/>
        <v>13946</v>
      </c>
      <c r="AA70" s="16">
        <f t="shared" si="6"/>
        <v>-5744</v>
      </c>
      <c r="AB70" s="16">
        <f t="shared" si="7"/>
        <v>0</v>
      </c>
      <c r="AC70" s="93"/>
      <c r="AD70" s="16">
        <f t="shared" si="3"/>
        <v>-5744</v>
      </c>
      <c r="AF70" s="69" t="s">
        <v>633</v>
      </c>
      <c r="AG70" s="62" t="s">
        <v>709</v>
      </c>
      <c r="AH70" s="16">
        <v>1</v>
      </c>
      <c r="AI70" s="16">
        <v>2</v>
      </c>
      <c r="AJ70" s="16">
        <f t="shared" si="8"/>
        <v>1.5</v>
      </c>
      <c r="AK70" s="16">
        <v>1</v>
      </c>
      <c r="BC70" s="16">
        <f t="shared" si="4"/>
        <v>0</v>
      </c>
    </row>
    <row r="71" spans="1:55" s="16" customFormat="1" x14ac:dyDescent="0.2">
      <c r="A71" s="16" t="s">
        <v>13</v>
      </c>
      <c r="B71" s="16" t="s">
        <v>219</v>
      </c>
      <c r="C71" s="16" t="s">
        <v>220</v>
      </c>
      <c r="D71" s="16" t="s">
        <v>24</v>
      </c>
      <c r="E71" s="16" t="s">
        <v>221</v>
      </c>
      <c r="G71" s="16" t="s">
        <v>576</v>
      </c>
      <c r="I71" s="62" t="s">
        <v>210</v>
      </c>
      <c r="J71" s="16" t="s">
        <v>222</v>
      </c>
      <c r="K71" s="16" t="s">
        <v>686</v>
      </c>
      <c r="L71" s="16" t="s">
        <v>30</v>
      </c>
      <c r="M71" s="16" t="s">
        <v>20</v>
      </c>
      <c r="N71" s="16">
        <v>98505</v>
      </c>
      <c r="O71" s="16" t="s">
        <v>21</v>
      </c>
      <c r="P71" s="16">
        <v>201610</v>
      </c>
      <c r="Q71" s="16" t="s">
        <v>22</v>
      </c>
      <c r="R71" s="16" t="s">
        <v>223</v>
      </c>
      <c r="S71" s="18" t="s">
        <v>578</v>
      </c>
      <c r="T71" s="16">
        <v>22146</v>
      </c>
      <c r="U71" s="16">
        <v>0</v>
      </c>
      <c r="V71" s="16">
        <v>446</v>
      </c>
      <c r="W71" s="16">
        <v>21700</v>
      </c>
      <c r="X71" s="16">
        <v>0</v>
      </c>
      <c r="Y71" s="16">
        <v>8202</v>
      </c>
      <c r="Z71" s="16">
        <f t="shared" si="5"/>
        <v>446</v>
      </c>
      <c r="AA71" s="16">
        <f t="shared" si="6"/>
        <v>7756</v>
      </c>
      <c r="AB71" s="16">
        <f t="shared" si="7"/>
        <v>0</v>
      </c>
      <c r="AC71" s="93"/>
      <c r="AD71" s="16">
        <f t="shared" si="3"/>
        <v>7756</v>
      </c>
      <c r="AF71" s="69" t="s">
        <v>633</v>
      </c>
      <c r="AG71" s="62" t="s">
        <v>709</v>
      </c>
      <c r="AH71" s="16">
        <v>1</v>
      </c>
      <c r="AI71" s="16">
        <v>1</v>
      </c>
      <c r="AJ71" s="16">
        <f t="shared" si="8"/>
        <v>1</v>
      </c>
      <c r="AQ71" s="16">
        <v>400</v>
      </c>
      <c r="BC71" s="16">
        <f t="shared" si="4"/>
        <v>400</v>
      </c>
    </row>
    <row r="72" spans="1:55" s="16" customFormat="1" ht="15" x14ac:dyDescent="0.25">
      <c r="A72" s="63" t="s">
        <v>13</v>
      </c>
      <c r="B72" s="91" t="s">
        <v>714</v>
      </c>
      <c r="C72" s="61" t="s">
        <v>638</v>
      </c>
      <c r="D72" s="61"/>
      <c r="E72" s="61" t="s">
        <v>639</v>
      </c>
      <c r="F72" s="61"/>
      <c r="G72" s="61"/>
      <c r="H72" s="61"/>
      <c r="I72" s="63" t="s">
        <v>210</v>
      </c>
      <c r="J72" s="67" t="s">
        <v>697</v>
      </c>
      <c r="K72" s="61" t="s">
        <v>687</v>
      </c>
      <c r="L72" s="61"/>
      <c r="M72" s="61"/>
      <c r="N72" s="61"/>
      <c r="O72" s="61"/>
      <c r="P72" s="61"/>
      <c r="Q72" s="61"/>
      <c r="R72" s="61"/>
      <c r="S72" s="64" t="s">
        <v>21</v>
      </c>
      <c r="T72" s="61"/>
      <c r="U72" s="61"/>
      <c r="V72" s="61"/>
      <c r="W72" s="61"/>
      <c r="X72" s="61">
        <v>0</v>
      </c>
      <c r="Y72" s="61">
        <v>5953</v>
      </c>
      <c r="Z72" s="61">
        <f t="shared" si="5"/>
        <v>0</v>
      </c>
      <c r="AA72" s="16">
        <f t="shared" si="6"/>
        <v>5953</v>
      </c>
      <c r="AB72" s="16">
        <f t="shared" si="7"/>
        <v>0</v>
      </c>
      <c r="AC72" s="94"/>
      <c r="AD72" s="16">
        <f t="shared" si="3"/>
        <v>5953</v>
      </c>
      <c r="AE72" s="61"/>
      <c r="AF72" s="70" t="s">
        <v>633</v>
      </c>
      <c r="AG72" s="63" t="s">
        <v>710</v>
      </c>
      <c r="AH72" s="61">
        <v>1</v>
      </c>
      <c r="AI72" s="61">
        <v>1.5</v>
      </c>
      <c r="AJ72" s="61">
        <f t="shared" si="8"/>
        <v>1.25</v>
      </c>
      <c r="AK72" s="61"/>
      <c r="AL72" s="61"/>
      <c r="AM72" s="61"/>
      <c r="AN72" s="61"/>
      <c r="AO72" s="61"/>
      <c r="AP72" s="61"/>
      <c r="AQ72" s="61"/>
      <c r="AR72" s="61"/>
      <c r="AS72" s="61"/>
      <c r="AT72" s="61"/>
      <c r="AU72" s="61"/>
      <c r="AV72" s="61"/>
      <c r="AW72" s="61"/>
      <c r="AX72" s="61"/>
      <c r="AY72" s="61"/>
      <c r="AZ72" s="61"/>
      <c r="BA72" s="61"/>
      <c r="BB72" s="61"/>
      <c r="BC72" s="16">
        <f t="shared" si="4"/>
        <v>0</v>
      </c>
    </row>
    <row r="73" spans="1:55" s="16" customFormat="1" x14ac:dyDescent="0.2">
      <c r="A73" s="16" t="s">
        <v>13</v>
      </c>
      <c r="B73" s="16" t="s">
        <v>267</v>
      </c>
      <c r="C73" s="16" t="s">
        <v>268</v>
      </c>
      <c r="D73" s="16" t="s">
        <v>210</v>
      </c>
      <c r="E73" s="16" t="s">
        <v>269</v>
      </c>
      <c r="G73" s="16" t="s">
        <v>576</v>
      </c>
      <c r="I73" s="62" t="s">
        <v>210</v>
      </c>
      <c r="J73" s="16" t="s">
        <v>270</v>
      </c>
      <c r="K73" s="16" t="s">
        <v>688</v>
      </c>
      <c r="L73" s="16" t="s">
        <v>194</v>
      </c>
      <c r="M73" s="16" t="s">
        <v>20</v>
      </c>
      <c r="N73" s="16">
        <v>98584</v>
      </c>
      <c r="O73" s="16" t="s">
        <v>21</v>
      </c>
      <c r="P73" s="16">
        <v>201610</v>
      </c>
      <c r="Q73" s="16" t="s">
        <v>22</v>
      </c>
      <c r="R73" s="16" t="s">
        <v>23</v>
      </c>
      <c r="S73" s="18" t="s">
        <v>578</v>
      </c>
      <c r="T73" s="16">
        <v>22146</v>
      </c>
      <c r="U73" s="16">
        <v>0</v>
      </c>
      <c r="V73" s="16">
        <v>15874</v>
      </c>
      <c r="W73" s="16">
        <v>6272</v>
      </c>
      <c r="X73" s="16">
        <v>0</v>
      </c>
      <c r="Y73" s="16">
        <v>8202</v>
      </c>
      <c r="Z73" s="16">
        <f t="shared" si="5"/>
        <v>15874</v>
      </c>
      <c r="AA73" s="16">
        <f t="shared" si="6"/>
        <v>-7672</v>
      </c>
      <c r="AB73" s="16">
        <f t="shared" si="7"/>
        <v>0</v>
      </c>
      <c r="AC73" s="93"/>
      <c r="AD73" s="16">
        <f t="shared" si="3"/>
        <v>-7672</v>
      </c>
      <c r="AF73" s="69" t="s">
        <v>633</v>
      </c>
      <c r="AG73" s="62" t="s">
        <v>709</v>
      </c>
      <c r="AH73" s="16">
        <v>1</v>
      </c>
      <c r="AI73" s="16">
        <v>3</v>
      </c>
      <c r="AJ73" s="16">
        <f t="shared" si="8"/>
        <v>2</v>
      </c>
      <c r="BC73" s="16">
        <f t="shared" si="4"/>
        <v>0</v>
      </c>
    </row>
    <row r="74" spans="1:55" s="16" customFormat="1" x14ac:dyDescent="0.2">
      <c r="A74" s="16" t="s">
        <v>13</v>
      </c>
      <c r="B74" s="16" t="s">
        <v>276</v>
      </c>
      <c r="C74" s="16" t="s">
        <v>277</v>
      </c>
      <c r="D74" s="16" t="s">
        <v>278</v>
      </c>
      <c r="E74" s="16" t="s">
        <v>279</v>
      </c>
      <c r="G74" s="16" t="s">
        <v>576</v>
      </c>
      <c r="I74" s="62" t="s">
        <v>210</v>
      </c>
      <c r="J74" s="16" t="s">
        <v>280</v>
      </c>
      <c r="K74" s="16" t="s">
        <v>280</v>
      </c>
      <c r="L74" s="16" t="s">
        <v>30</v>
      </c>
      <c r="M74" s="16" t="s">
        <v>20</v>
      </c>
      <c r="N74" s="16">
        <v>98502</v>
      </c>
      <c r="O74" s="16" t="s">
        <v>21</v>
      </c>
      <c r="P74" s="16">
        <v>201610</v>
      </c>
      <c r="Q74" s="16" t="s">
        <v>22</v>
      </c>
      <c r="R74" s="16" t="s">
        <v>134</v>
      </c>
      <c r="S74" s="18" t="s">
        <v>578</v>
      </c>
      <c r="T74" s="16">
        <v>22146</v>
      </c>
      <c r="U74" s="16">
        <v>0</v>
      </c>
      <c r="V74" s="16">
        <v>3247</v>
      </c>
      <c r="W74" s="16">
        <v>18899</v>
      </c>
      <c r="X74" s="16">
        <v>0</v>
      </c>
      <c r="Y74" s="16">
        <v>8202</v>
      </c>
      <c r="Z74" s="16">
        <f t="shared" si="5"/>
        <v>3247</v>
      </c>
      <c r="AA74" s="16">
        <f t="shared" si="6"/>
        <v>4955</v>
      </c>
      <c r="AB74" s="16">
        <f t="shared" si="7"/>
        <v>0</v>
      </c>
      <c r="AC74" s="93"/>
      <c r="AD74" s="16">
        <f t="shared" si="3"/>
        <v>4955</v>
      </c>
      <c r="AF74" s="69" t="s">
        <v>633</v>
      </c>
      <c r="AG74" s="62" t="s">
        <v>709</v>
      </c>
      <c r="AH74" s="16">
        <v>2</v>
      </c>
      <c r="AI74" s="16">
        <v>1</v>
      </c>
      <c r="AJ74" s="16">
        <f t="shared" si="8"/>
        <v>1.5</v>
      </c>
      <c r="BC74" s="16">
        <f t="shared" si="4"/>
        <v>0</v>
      </c>
    </row>
    <row r="75" spans="1:55" s="61" customFormat="1" x14ac:dyDescent="0.2">
      <c r="A75" s="16" t="s">
        <v>13</v>
      </c>
      <c r="B75" s="16" t="s">
        <v>294</v>
      </c>
      <c r="C75" s="16" t="s">
        <v>295</v>
      </c>
      <c r="D75" s="16" t="s">
        <v>296</v>
      </c>
      <c r="E75" s="16" t="s">
        <v>297</v>
      </c>
      <c r="F75" s="16"/>
      <c r="G75" s="16" t="s">
        <v>576</v>
      </c>
      <c r="H75" s="16"/>
      <c r="I75" s="62" t="s">
        <v>210</v>
      </c>
      <c r="J75" s="16" t="s">
        <v>298</v>
      </c>
      <c r="K75" s="16" t="s">
        <v>689</v>
      </c>
      <c r="L75" s="16" t="s">
        <v>299</v>
      </c>
      <c r="M75" s="16" t="s">
        <v>20</v>
      </c>
      <c r="N75" s="16">
        <v>98672</v>
      </c>
      <c r="O75" s="16" t="s">
        <v>21</v>
      </c>
      <c r="P75" s="16">
        <v>201540</v>
      </c>
      <c r="Q75" s="16" t="s">
        <v>22</v>
      </c>
      <c r="R75" s="16" t="s">
        <v>158</v>
      </c>
      <c r="S75" s="18" t="s">
        <v>578</v>
      </c>
      <c r="T75" s="16">
        <v>22146</v>
      </c>
      <c r="U75" s="16">
        <v>0</v>
      </c>
      <c r="V75" s="16">
        <v>6036</v>
      </c>
      <c r="W75" s="16">
        <v>16110</v>
      </c>
      <c r="X75" s="16">
        <v>0</v>
      </c>
      <c r="Y75" s="16">
        <v>5953</v>
      </c>
      <c r="Z75" s="16">
        <f t="shared" si="5"/>
        <v>6036</v>
      </c>
      <c r="AA75" s="16">
        <f t="shared" si="6"/>
        <v>-83</v>
      </c>
      <c r="AB75" s="16">
        <f t="shared" si="7"/>
        <v>0</v>
      </c>
      <c r="AC75" s="93"/>
      <c r="AD75" s="16">
        <f t="shared" si="3"/>
        <v>-83</v>
      </c>
      <c r="AE75" s="16"/>
      <c r="AF75" s="69" t="s">
        <v>633</v>
      </c>
      <c r="AG75" s="62" t="s">
        <v>710</v>
      </c>
      <c r="AH75" s="16">
        <v>2</v>
      </c>
      <c r="AI75" s="16">
        <v>1</v>
      </c>
      <c r="AJ75" s="16">
        <f t="shared" si="8"/>
        <v>1.5</v>
      </c>
      <c r="AK75" s="16"/>
      <c r="AL75" s="16"/>
      <c r="AM75" s="16"/>
      <c r="AN75" s="16"/>
      <c r="AO75" s="16"/>
      <c r="AP75" s="16"/>
      <c r="AQ75" s="16"/>
      <c r="AR75" s="16"/>
      <c r="AS75" s="16"/>
      <c r="AT75" s="16"/>
      <c r="AU75" s="16"/>
      <c r="AV75" s="16"/>
      <c r="AW75" s="16"/>
      <c r="AX75" s="16"/>
      <c r="AY75" s="16"/>
      <c r="AZ75" s="16"/>
      <c r="BA75" s="16"/>
      <c r="BB75" s="16"/>
      <c r="BC75" s="16">
        <f t="shared" si="4"/>
        <v>0</v>
      </c>
    </row>
    <row r="76" spans="1:55" s="16" customFormat="1" ht="25.5" x14ac:dyDescent="0.2">
      <c r="A76" s="97" t="s">
        <v>13</v>
      </c>
      <c r="B76" s="86" t="s">
        <v>304</v>
      </c>
      <c r="C76" s="86" t="s">
        <v>305</v>
      </c>
      <c r="D76" s="86" t="s">
        <v>306</v>
      </c>
      <c r="E76" s="86" t="s">
        <v>307</v>
      </c>
      <c r="F76" s="86"/>
      <c r="G76" s="98" t="s">
        <v>21</v>
      </c>
      <c r="H76" s="86"/>
      <c r="I76" s="88" t="s">
        <v>210</v>
      </c>
      <c r="J76" s="86" t="s">
        <v>308</v>
      </c>
      <c r="K76" s="90" t="s">
        <v>698</v>
      </c>
      <c r="L76" s="86" t="s">
        <v>30</v>
      </c>
      <c r="M76" s="86" t="s">
        <v>20</v>
      </c>
      <c r="N76" s="86">
        <v>98501</v>
      </c>
      <c r="O76" s="86" t="s">
        <v>21</v>
      </c>
      <c r="P76" s="86">
        <v>201510</v>
      </c>
      <c r="Q76" s="86" t="s">
        <v>22</v>
      </c>
      <c r="R76" s="86" t="s">
        <v>23</v>
      </c>
      <c r="S76" s="87" t="s">
        <v>578</v>
      </c>
      <c r="T76" s="97">
        <v>22146</v>
      </c>
      <c r="U76" s="86">
        <v>0</v>
      </c>
      <c r="V76" s="86">
        <v>0</v>
      </c>
      <c r="W76" s="86">
        <v>22146</v>
      </c>
      <c r="X76" s="86">
        <v>0</v>
      </c>
      <c r="Y76" s="86">
        <v>18249</v>
      </c>
      <c r="Z76" s="86">
        <f t="shared" si="5"/>
        <v>0</v>
      </c>
      <c r="AA76" s="16">
        <f t="shared" si="6"/>
        <v>18249</v>
      </c>
      <c r="AB76" s="16">
        <f t="shared" si="7"/>
        <v>0</v>
      </c>
      <c r="AC76" s="95"/>
      <c r="AD76" s="16">
        <f t="shared" si="3"/>
        <v>18249</v>
      </c>
      <c r="AE76" s="86"/>
      <c r="AF76" s="89" t="s">
        <v>633</v>
      </c>
      <c r="AG76" s="88" t="s">
        <v>709</v>
      </c>
      <c r="AH76" s="86"/>
      <c r="AI76" s="86"/>
      <c r="AJ76" s="86">
        <f t="shared" si="8"/>
        <v>0</v>
      </c>
      <c r="AK76" s="86"/>
      <c r="AL76" s="86"/>
      <c r="AM76" s="86"/>
      <c r="AN76" s="86"/>
      <c r="AO76" s="86"/>
      <c r="AP76" s="86"/>
      <c r="AQ76" s="86"/>
      <c r="AR76" s="86"/>
      <c r="AS76" s="86"/>
      <c r="AT76" s="86"/>
      <c r="AU76" s="86"/>
      <c r="AV76" s="86"/>
      <c r="AW76" s="86"/>
      <c r="AX76" s="86"/>
      <c r="AY76" s="86"/>
      <c r="AZ76" s="86"/>
      <c r="BA76" s="86"/>
      <c r="BB76" s="86"/>
      <c r="BC76" s="16">
        <f t="shared" si="4"/>
        <v>0</v>
      </c>
    </row>
    <row r="77" spans="1:55" s="81" customFormat="1" x14ac:dyDescent="0.2">
      <c r="A77" s="81" t="s">
        <v>13</v>
      </c>
      <c r="B77" s="81" t="s">
        <v>309</v>
      </c>
      <c r="C77" s="81" t="s">
        <v>66</v>
      </c>
      <c r="D77" s="81" t="s">
        <v>310</v>
      </c>
      <c r="E77" s="81" t="s">
        <v>311</v>
      </c>
      <c r="G77" s="81" t="s">
        <v>576</v>
      </c>
      <c r="I77" s="82" t="s">
        <v>210</v>
      </c>
      <c r="J77" s="81" t="s">
        <v>312</v>
      </c>
      <c r="K77" s="81" t="s">
        <v>690</v>
      </c>
      <c r="L77" s="81" t="s">
        <v>30</v>
      </c>
      <c r="M77" s="81" t="s">
        <v>20</v>
      </c>
      <c r="N77" s="81" t="s">
        <v>313</v>
      </c>
      <c r="O77" s="81" t="s">
        <v>21</v>
      </c>
      <c r="P77" s="81">
        <v>201610</v>
      </c>
      <c r="Q77" s="81" t="s">
        <v>22</v>
      </c>
      <c r="R77" s="81" t="s">
        <v>195</v>
      </c>
      <c r="S77" s="83" t="s">
        <v>238</v>
      </c>
      <c r="T77" s="81">
        <v>22146</v>
      </c>
      <c r="U77" s="81">
        <v>0</v>
      </c>
      <c r="V77" s="81">
        <v>4239</v>
      </c>
      <c r="W77" s="81">
        <v>17907</v>
      </c>
      <c r="X77" s="81">
        <v>0</v>
      </c>
      <c r="Y77" s="81">
        <v>8202</v>
      </c>
      <c r="Z77" s="81">
        <f t="shared" si="5"/>
        <v>4239</v>
      </c>
      <c r="AA77" s="16">
        <f t="shared" si="6"/>
        <v>3963</v>
      </c>
      <c r="AB77" s="16">
        <f t="shared" si="7"/>
        <v>0</v>
      </c>
      <c r="AC77" s="96"/>
      <c r="AD77" s="16">
        <f t="shared" si="3"/>
        <v>3963</v>
      </c>
      <c r="AF77" s="84" t="s">
        <v>633</v>
      </c>
      <c r="AG77" s="82" t="s">
        <v>709</v>
      </c>
      <c r="AH77" s="81">
        <v>4</v>
      </c>
      <c r="AI77" s="81">
        <v>2</v>
      </c>
      <c r="AJ77" s="16">
        <f t="shared" si="8"/>
        <v>3</v>
      </c>
      <c r="BC77" s="16">
        <f t="shared" si="4"/>
        <v>0</v>
      </c>
    </row>
    <row r="78" spans="1:55" s="16" customFormat="1" x14ac:dyDescent="0.2">
      <c r="A78" s="16" t="s">
        <v>13</v>
      </c>
      <c r="B78" s="16" t="s">
        <v>328</v>
      </c>
      <c r="C78" s="16" t="s">
        <v>329</v>
      </c>
      <c r="D78" s="16" t="s">
        <v>27</v>
      </c>
      <c r="E78" s="16" t="s">
        <v>330</v>
      </c>
      <c r="G78" s="16" t="s">
        <v>576</v>
      </c>
      <c r="I78" s="62" t="s">
        <v>210</v>
      </c>
      <c r="J78" s="16" t="s">
        <v>331</v>
      </c>
      <c r="K78" s="16" t="s">
        <v>331</v>
      </c>
      <c r="L78" s="16" t="s">
        <v>74</v>
      </c>
      <c r="M78" s="16" t="s">
        <v>20</v>
      </c>
      <c r="N78" s="16">
        <v>98503</v>
      </c>
      <c r="O78" s="16" t="s">
        <v>21</v>
      </c>
      <c r="P78" s="16">
        <v>201540</v>
      </c>
      <c r="Q78" s="16" t="s">
        <v>22</v>
      </c>
      <c r="R78" s="16" t="s">
        <v>332</v>
      </c>
      <c r="S78" s="18" t="s">
        <v>578</v>
      </c>
      <c r="T78" s="16">
        <v>22146</v>
      </c>
      <c r="U78" s="16">
        <v>0</v>
      </c>
      <c r="V78" s="16">
        <v>8507</v>
      </c>
      <c r="W78" s="16">
        <v>13639</v>
      </c>
      <c r="X78" s="16">
        <v>0</v>
      </c>
      <c r="Y78" s="16">
        <v>8202</v>
      </c>
      <c r="Z78" s="16">
        <f t="shared" si="5"/>
        <v>8507</v>
      </c>
      <c r="AA78" s="16">
        <f t="shared" si="6"/>
        <v>-305</v>
      </c>
      <c r="AB78" s="16">
        <f t="shared" si="7"/>
        <v>0</v>
      </c>
      <c r="AC78" s="93"/>
      <c r="AD78" s="16">
        <f t="shared" si="3"/>
        <v>-305</v>
      </c>
      <c r="AF78" s="69" t="s">
        <v>633</v>
      </c>
      <c r="AG78" s="62" t="s">
        <v>709</v>
      </c>
      <c r="AH78" s="16">
        <v>1</v>
      </c>
      <c r="AI78" s="16">
        <v>2</v>
      </c>
      <c r="AJ78" s="16">
        <f t="shared" si="8"/>
        <v>1.5</v>
      </c>
      <c r="BC78" s="16">
        <f t="shared" si="4"/>
        <v>0</v>
      </c>
    </row>
    <row r="79" spans="1:55" s="16" customFormat="1" x14ac:dyDescent="0.2">
      <c r="A79" s="16" t="s">
        <v>13</v>
      </c>
      <c r="B79" s="16" t="s">
        <v>333</v>
      </c>
      <c r="C79" s="16" t="s">
        <v>130</v>
      </c>
      <c r="D79" s="16" t="s">
        <v>291</v>
      </c>
      <c r="E79" s="16" t="s">
        <v>334</v>
      </c>
      <c r="G79" s="16" t="s">
        <v>576</v>
      </c>
      <c r="I79" s="62" t="s">
        <v>210</v>
      </c>
      <c r="J79" s="16" t="s">
        <v>335</v>
      </c>
      <c r="K79" s="16" t="s">
        <v>691</v>
      </c>
      <c r="L79" s="16" t="s">
        <v>30</v>
      </c>
      <c r="M79" s="16" t="s">
        <v>20</v>
      </c>
      <c r="N79" s="16">
        <v>98506</v>
      </c>
      <c r="O79" s="16" t="s">
        <v>21</v>
      </c>
      <c r="P79" s="16">
        <v>201610</v>
      </c>
      <c r="Q79" s="16" t="s">
        <v>22</v>
      </c>
      <c r="R79" s="16" t="s">
        <v>218</v>
      </c>
      <c r="S79" s="18" t="s">
        <v>578</v>
      </c>
      <c r="T79" s="16">
        <v>22146</v>
      </c>
      <c r="U79" s="16">
        <v>0</v>
      </c>
      <c r="V79" s="16">
        <v>0</v>
      </c>
      <c r="W79" s="16">
        <v>22146</v>
      </c>
      <c r="X79" s="16">
        <v>0</v>
      </c>
      <c r="Y79" s="16">
        <v>8202</v>
      </c>
      <c r="Z79" s="16">
        <f t="shared" si="5"/>
        <v>0</v>
      </c>
      <c r="AA79" s="16">
        <f t="shared" si="6"/>
        <v>8202</v>
      </c>
      <c r="AB79" s="16">
        <f t="shared" si="7"/>
        <v>0</v>
      </c>
      <c r="AC79" s="93">
        <v>1800</v>
      </c>
      <c r="AD79" s="16">
        <f t="shared" si="3"/>
        <v>6402</v>
      </c>
      <c r="AF79" s="69" t="s">
        <v>633</v>
      </c>
      <c r="AG79" s="62" t="s">
        <v>709</v>
      </c>
      <c r="AH79" s="16">
        <v>1</v>
      </c>
      <c r="AI79" s="16">
        <v>2</v>
      </c>
      <c r="AJ79" s="16">
        <f t="shared" si="8"/>
        <v>1.5</v>
      </c>
      <c r="AK79" s="16">
        <v>1</v>
      </c>
      <c r="BC79" s="16">
        <f t="shared" si="4"/>
        <v>0</v>
      </c>
    </row>
    <row r="80" spans="1:55" s="16" customFormat="1" x14ac:dyDescent="0.2">
      <c r="A80" s="16" t="s">
        <v>13</v>
      </c>
      <c r="B80" s="16" t="s">
        <v>388</v>
      </c>
      <c r="C80" s="62" t="s">
        <v>701</v>
      </c>
      <c r="D80" s="16" t="s">
        <v>389</v>
      </c>
      <c r="E80" s="16" t="s">
        <v>390</v>
      </c>
      <c r="F80" s="16" t="s">
        <v>33</v>
      </c>
      <c r="G80" s="16" t="s">
        <v>576</v>
      </c>
      <c r="I80" s="62" t="s">
        <v>210</v>
      </c>
      <c r="J80" s="16" t="s">
        <v>391</v>
      </c>
      <c r="K80" s="16" t="s">
        <v>692</v>
      </c>
      <c r="L80" s="16" t="s">
        <v>50</v>
      </c>
      <c r="M80" s="16" t="s">
        <v>20</v>
      </c>
      <c r="N80" s="16">
        <v>98115</v>
      </c>
      <c r="O80" s="16" t="s">
        <v>21</v>
      </c>
      <c r="P80" s="16">
        <v>201610</v>
      </c>
      <c r="Q80" s="16" t="s">
        <v>22</v>
      </c>
      <c r="R80" s="16" t="s">
        <v>392</v>
      </c>
      <c r="S80" s="18" t="s">
        <v>578</v>
      </c>
      <c r="T80" s="16">
        <v>22146</v>
      </c>
      <c r="U80" s="16">
        <v>0</v>
      </c>
      <c r="V80" s="16">
        <v>11949</v>
      </c>
      <c r="W80" s="16">
        <v>10197</v>
      </c>
      <c r="X80" s="16">
        <v>0</v>
      </c>
      <c r="Y80" s="16">
        <v>8202</v>
      </c>
      <c r="Z80" s="16">
        <f t="shared" si="5"/>
        <v>11949</v>
      </c>
      <c r="AA80" s="16">
        <f t="shared" si="6"/>
        <v>-3747</v>
      </c>
      <c r="AB80" s="16">
        <f t="shared" si="7"/>
        <v>0</v>
      </c>
      <c r="AC80" s="93"/>
      <c r="AD80" s="16">
        <f t="shared" si="3"/>
        <v>-3747</v>
      </c>
      <c r="AF80" s="69" t="s">
        <v>633</v>
      </c>
      <c r="AG80" s="62" t="s">
        <v>709</v>
      </c>
      <c r="AH80" s="16">
        <v>1</v>
      </c>
      <c r="AI80" s="16">
        <v>1</v>
      </c>
      <c r="AJ80" s="16">
        <f t="shared" si="8"/>
        <v>1</v>
      </c>
      <c r="AK80" s="16">
        <v>1</v>
      </c>
      <c r="BC80" s="16">
        <f t="shared" si="4"/>
        <v>0</v>
      </c>
    </row>
    <row r="81" spans="1:55" s="16" customFormat="1" x14ac:dyDescent="0.2">
      <c r="A81" s="16" t="s">
        <v>13</v>
      </c>
      <c r="B81" s="16" t="s">
        <v>427</v>
      </c>
      <c r="C81" s="16" t="s">
        <v>428</v>
      </c>
      <c r="D81" s="16" t="s">
        <v>148</v>
      </c>
      <c r="E81" s="16" t="s">
        <v>429</v>
      </c>
      <c r="G81" s="16" t="s">
        <v>576</v>
      </c>
      <c r="I81" s="62" t="s">
        <v>210</v>
      </c>
      <c r="J81" s="16" t="s">
        <v>430</v>
      </c>
      <c r="K81" s="16" t="s">
        <v>430</v>
      </c>
      <c r="L81" s="16" t="s">
        <v>431</v>
      </c>
      <c r="M81" s="16" t="s">
        <v>20</v>
      </c>
      <c r="N81" s="16">
        <v>98374</v>
      </c>
      <c r="O81" s="16" t="s">
        <v>21</v>
      </c>
      <c r="P81" s="16">
        <v>201610</v>
      </c>
      <c r="Q81" s="16" t="s">
        <v>22</v>
      </c>
      <c r="R81" s="16" t="s">
        <v>392</v>
      </c>
      <c r="S81" s="18" t="s">
        <v>578</v>
      </c>
      <c r="T81" s="16">
        <v>22146</v>
      </c>
      <c r="U81" s="16">
        <v>0</v>
      </c>
      <c r="V81" s="16">
        <v>0</v>
      </c>
      <c r="W81" s="16">
        <v>22146</v>
      </c>
      <c r="X81" s="16">
        <v>0</v>
      </c>
      <c r="Y81" s="16">
        <v>8202</v>
      </c>
      <c r="Z81" s="16">
        <f t="shared" si="5"/>
        <v>0</v>
      </c>
      <c r="AA81" s="16">
        <f t="shared" si="6"/>
        <v>8202</v>
      </c>
      <c r="AB81" s="16">
        <f t="shared" si="7"/>
        <v>0</v>
      </c>
      <c r="AC81" s="93">
        <v>1800</v>
      </c>
      <c r="AD81" s="16">
        <f t="shared" si="3"/>
        <v>6402</v>
      </c>
      <c r="AF81" s="69" t="s">
        <v>633</v>
      </c>
      <c r="AG81" s="62" t="s">
        <v>709</v>
      </c>
      <c r="AH81" s="16">
        <v>1</v>
      </c>
      <c r="AI81" s="16">
        <v>2</v>
      </c>
      <c r="AJ81" s="16">
        <f t="shared" si="8"/>
        <v>1.5</v>
      </c>
      <c r="AK81" s="16">
        <v>1</v>
      </c>
      <c r="BC81" s="16">
        <f t="shared" si="4"/>
        <v>0</v>
      </c>
    </row>
    <row r="82" spans="1:55" s="16" customFormat="1" x14ac:dyDescent="0.2">
      <c r="A82" s="16" t="s">
        <v>13</v>
      </c>
      <c r="B82" s="16" t="s">
        <v>437</v>
      </c>
      <c r="C82" s="16" t="s">
        <v>438</v>
      </c>
      <c r="D82" s="16" t="s">
        <v>24</v>
      </c>
      <c r="E82" s="16" t="s">
        <v>439</v>
      </c>
      <c r="G82" s="16" t="s">
        <v>576</v>
      </c>
      <c r="I82" s="62" t="s">
        <v>210</v>
      </c>
      <c r="J82" s="16" t="s">
        <v>440</v>
      </c>
      <c r="K82" s="16" t="s">
        <v>693</v>
      </c>
      <c r="L82" s="16" t="s">
        <v>441</v>
      </c>
      <c r="M82" s="16" t="s">
        <v>20</v>
      </c>
      <c r="N82" s="16">
        <v>98467</v>
      </c>
      <c r="O82" s="16" t="s">
        <v>21</v>
      </c>
      <c r="P82" s="16">
        <v>201610</v>
      </c>
      <c r="Q82" s="16" t="s">
        <v>22</v>
      </c>
      <c r="R82" s="16" t="s">
        <v>23</v>
      </c>
      <c r="S82" s="18" t="s">
        <v>578</v>
      </c>
      <c r="T82" s="16">
        <v>22146</v>
      </c>
      <c r="U82" s="16">
        <v>0</v>
      </c>
      <c r="V82" s="16">
        <v>5812</v>
      </c>
      <c r="W82" s="16">
        <v>16334</v>
      </c>
      <c r="X82" s="16">
        <v>0</v>
      </c>
      <c r="Y82" s="16">
        <v>8202</v>
      </c>
      <c r="Z82" s="16">
        <f t="shared" si="5"/>
        <v>5812</v>
      </c>
      <c r="AA82" s="16">
        <f t="shared" si="6"/>
        <v>2390</v>
      </c>
      <c r="AB82" s="16">
        <f t="shared" si="7"/>
        <v>0</v>
      </c>
      <c r="AC82" s="93"/>
      <c r="AD82" s="16">
        <f t="shared" si="3"/>
        <v>2390</v>
      </c>
      <c r="AF82" s="69" t="s">
        <v>633</v>
      </c>
      <c r="AG82" s="62" t="s">
        <v>709</v>
      </c>
      <c r="AH82" s="16">
        <v>2</v>
      </c>
      <c r="AI82" s="16">
        <v>2</v>
      </c>
      <c r="AJ82" s="16">
        <f t="shared" si="8"/>
        <v>2</v>
      </c>
      <c r="BC82" s="16">
        <f t="shared" si="4"/>
        <v>0</v>
      </c>
    </row>
    <row r="83" spans="1:55" s="16" customFormat="1" x14ac:dyDescent="0.2">
      <c r="A83" s="16" t="s">
        <v>13</v>
      </c>
      <c r="B83" s="16" t="s">
        <v>512</v>
      </c>
      <c r="C83" s="16" t="s">
        <v>513</v>
      </c>
      <c r="D83" s="16" t="s">
        <v>24</v>
      </c>
      <c r="E83" s="16" t="s">
        <v>514</v>
      </c>
      <c r="G83" s="16" t="s">
        <v>576</v>
      </c>
      <c r="I83" s="62" t="s">
        <v>210</v>
      </c>
      <c r="J83" s="16" t="s">
        <v>515</v>
      </c>
      <c r="K83" s="16" t="s">
        <v>695</v>
      </c>
      <c r="L83" s="16" t="s">
        <v>30</v>
      </c>
      <c r="M83" s="16" t="s">
        <v>20</v>
      </c>
      <c r="N83" s="16" t="s">
        <v>516</v>
      </c>
      <c r="O83" s="16" t="s">
        <v>21</v>
      </c>
      <c r="P83" s="16">
        <v>201610</v>
      </c>
      <c r="Q83" s="16" t="s">
        <v>22</v>
      </c>
      <c r="R83" s="16" t="s">
        <v>241</v>
      </c>
      <c r="S83" s="18" t="s">
        <v>578</v>
      </c>
      <c r="T83" s="16">
        <v>22146</v>
      </c>
      <c r="U83" s="16">
        <v>0</v>
      </c>
      <c r="V83" s="16">
        <v>0</v>
      </c>
      <c r="W83" s="16">
        <v>22146</v>
      </c>
      <c r="X83" s="16">
        <v>0</v>
      </c>
      <c r="Y83" s="16">
        <v>8202</v>
      </c>
      <c r="Z83" s="16">
        <f t="shared" si="5"/>
        <v>0</v>
      </c>
      <c r="AA83" s="16">
        <f t="shared" si="6"/>
        <v>8202</v>
      </c>
      <c r="AB83" s="16">
        <f t="shared" si="7"/>
        <v>0</v>
      </c>
      <c r="AC83" s="93">
        <v>1800</v>
      </c>
      <c r="AD83" s="16">
        <f t="shared" si="3"/>
        <v>6402</v>
      </c>
      <c r="AF83" s="69" t="s">
        <v>633</v>
      </c>
      <c r="AG83" s="62" t="s">
        <v>709</v>
      </c>
      <c r="AH83" s="16">
        <v>2</v>
      </c>
      <c r="AI83" s="16">
        <v>2</v>
      </c>
      <c r="AJ83" s="16">
        <f t="shared" si="8"/>
        <v>2</v>
      </c>
      <c r="BC83" s="16">
        <f t="shared" si="4"/>
        <v>0</v>
      </c>
    </row>
    <row r="84" spans="1:55" s="16" customFormat="1" x14ac:dyDescent="0.2">
      <c r="A84" s="16" t="s">
        <v>13</v>
      </c>
      <c r="B84" s="16" t="s">
        <v>550</v>
      </c>
      <c r="C84" s="16" t="s">
        <v>83</v>
      </c>
      <c r="D84" s="16" t="s">
        <v>24</v>
      </c>
      <c r="E84" s="16" t="s">
        <v>551</v>
      </c>
      <c r="G84" s="16" t="s">
        <v>576</v>
      </c>
      <c r="I84" s="62" t="s">
        <v>210</v>
      </c>
      <c r="J84" s="16" t="s">
        <v>552</v>
      </c>
      <c r="K84" s="16" t="s">
        <v>552</v>
      </c>
      <c r="L84" s="16" t="s">
        <v>30</v>
      </c>
      <c r="M84" s="16" t="s">
        <v>20</v>
      </c>
      <c r="N84" s="16">
        <v>98501</v>
      </c>
      <c r="O84" s="16" t="s">
        <v>21</v>
      </c>
      <c r="P84" s="16">
        <v>201610</v>
      </c>
      <c r="Q84" s="16" t="s">
        <v>22</v>
      </c>
      <c r="R84" s="16" t="s">
        <v>141</v>
      </c>
      <c r="S84" s="18" t="s">
        <v>578</v>
      </c>
      <c r="T84" s="16">
        <v>22146</v>
      </c>
      <c r="U84" s="16">
        <v>0</v>
      </c>
      <c r="V84" s="16">
        <v>0</v>
      </c>
      <c r="W84" s="16">
        <v>22146</v>
      </c>
      <c r="X84" s="16">
        <v>0</v>
      </c>
      <c r="Y84" s="16">
        <v>8202</v>
      </c>
      <c r="Z84" s="16">
        <f t="shared" si="5"/>
        <v>0</v>
      </c>
      <c r="AA84" s="16">
        <f t="shared" si="6"/>
        <v>8202</v>
      </c>
      <c r="AB84" s="16">
        <f t="shared" si="7"/>
        <v>0</v>
      </c>
      <c r="AC84" s="93">
        <v>1800</v>
      </c>
      <c r="AD84" s="16">
        <f t="shared" si="3"/>
        <v>6402</v>
      </c>
      <c r="AF84" s="69" t="s">
        <v>633</v>
      </c>
      <c r="AG84" s="62" t="s">
        <v>709</v>
      </c>
      <c r="AH84" s="16">
        <v>2</v>
      </c>
      <c r="AI84" s="16">
        <v>2</v>
      </c>
      <c r="AJ84" s="16">
        <f t="shared" si="8"/>
        <v>2</v>
      </c>
      <c r="BC84" s="16">
        <f t="shared" si="4"/>
        <v>0</v>
      </c>
    </row>
    <row r="111" spans="19:32" s="16" customFormat="1" x14ac:dyDescent="0.2">
      <c r="S111" s="18"/>
      <c r="AC111" s="93"/>
      <c r="AF111" s="72"/>
    </row>
    <row r="112" spans="19:32" s="16" customFormat="1" x14ac:dyDescent="0.2">
      <c r="S112" s="18"/>
      <c r="AC112" s="93"/>
      <c r="AF112" s="72"/>
    </row>
    <row r="113" spans="19:32" s="16" customFormat="1" x14ac:dyDescent="0.2">
      <c r="S113" s="18"/>
      <c r="AC113" s="93"/>
      <c r="AF113" s="72"/>
    </row>
    <row r="114" spans="19:32" s="16" customFormat="1" x14ac:dyDescent="0.2">
      <c r="S114" s="18"/>
      <c r="AC114" s="93"/>
      <c r="AF114" s="72"/>
    </row>
    <row r="115" spans="19:32" s="16" customFormat="1" x14ac:dyDescent="0.2">
      <c r="S115" s="18"/>
      <c r="AC115" s="93"/>
      <c r="AF115" s="72"/>
    </row>
    <row r="116" spans="19:32" s="16" customFormat="1" x14ac:dyDescent="0.2">
      <c r="S116" s="18"/>
      <c r="AC116" s="93"/>
      <c r="AF116" s="72"/>
    </row>
    <row r="117" spans="19:32" s="16" customFormat="1" x14ac:dyDescent="0.2">
      <c r="S117" s="18"/>
      <c r="AC117" s="93"/>
      <c r="AF117" s="72"/>
    </row>
    <row r="118" spans="19:32" s="16" customFormat="1" x14ac:dyDescent="0.2">
      <c r="S118" s="18"/>
      <c r="AC118" s="93"/>
      <c r="AF118" s="72"/>
    </row>
    <row r="119" spans="19:32" s="16" customFormat="1" x14ac:dyDescent="0.2">
      <c r="S119" s="18"/>
      <c r="AC119" s="93"/>
      <c r="AF119" s="72"/>
    </row>
    <row r="120" spans="19:32" s="16" customFormat="1" x14ac:dyDescent="0.2">
      <c r="S120" s="18"/>
      <c r="AC120" s="93"/>
      <c r="AF120" s="72"/>
    </row>
    <row r="121" spans="19:32" s="16" customFormat="1" x14ac:dyDescent="0.2">
      <c r="S121" s="18"/>
      <c r="AC121" s="93"/>
      <c r="AF121" s="72"/>
    </row>
    <row r="122" spans="19:32" s="16" customFormat="1" x14ac:dyDescent="0.2">
      <c r="S122" s="18"/>
      <c r="AC122" s="93"/>
      <c r="AF122" s="72"/>
    </row>
  </sheetData>
  <sortState ref="A27:BB84">
    <sortCondition ref="I27:I84"/>
    <sortCondition ref="E27:E84"/>
    <sortCondition ref="C27:C84"/>
  </sortState>
  <mergeCells count="11">
    <mergeCell ref="AY25:BB25"/>
    <mergeCell ref="R25:X25"/>
    <mergeCell ref="AH25:AK25"/>
    <mergeCell ref="AX20:BA20"/>
    <mergeCell ref="AY22:BA22"/>
    <mergeCell ref="AM23:BB23"/>
    <mergeCell ref="AM24:AO24"/>
    <mergeCell ref="AP24:AS24"/>
    <mergeCell ref="AT24:AW24"/>
    <mergeCell ref="AX24:AZ24"/>
    <mergeCell ref="BA24:BB24"/>
  </mergeCells>
  <pageMargins left="0.75" right="0.75" top="1" bottom="1" header="0.5" footer="0.5"/>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45"/>
  <sheetViews>
    <sheetView topLeftCell="A17" workbookViewId="0">
      <selection activeCell="F34" sqref="F34"/>
    </sheetView>
  </sheetViews>
  <sheetFormatPr defaultRowHeight="12.75" x14ac:dyDescent="0.2"/>
  <cols>
    <col min="1" max="1" width="22.28515625" customWidth="1"/>
    <col min="3" max="3" width="13.5703125" customWidth="1"/>
  </cols>
  <sheetData>
    <row r="1" spans="1:56" ht="18" x14ac:dyDescent="0.25">
      <c r="A1" s="78" t="s">
        <v>631</v>
      </c>
    </row>
    <row r="11" spans="1:56" ht="13.5" thickBot="1" x14ac:dyDescent="0.25"/>
    <row r="12" spans="1:56" ht="21" thickBot="1" x14ac:dyDescent="0.35">
      <c r="T12" s="17"/>
      <c r="AO12" s="19"/>
      <c r="AP12" s="19"/>
      <c r="AQ12" s="19"/>
      <c r="AR12" s="19"/>
      <c r="AS12" s="19"/>
      <c r="AT12" s="19"/>
      <c r="AU12" s="19"/>
      <c r="AV12" s="19"/>
      <c r="AW12" s="19"/>
      <c r="AX12" s="19"/>
      <c r="AY12" s="19"/>
      <c r="AZ12" s="132" t="s">
        <v>596</v>
      </c>
      <c r="BA12" s="133"/>
      <c r="BB12" s="133"/>
      <c r="BC12" s="133"/>
      <c r="BD12" s="42">
        <f>AZ14+BD14</f>
        <v>0</v>
      </c>
    </row>
    <row r="13" spans="1:56" ht="60" x14ac:dyDescent="0.25">
      <c r="T13" s="17"/>
      <c r="AO13" s="19"/>
      <c r="AP13" s="19"/>
      <c r="AQ13" s="19"/>
      <c r="AR13" s="19"/>
      <c r="AS13" s="19"/>
      <c r="AT13" s="19"/>
      <c r="AU13" s="19"/>
      <c r="AV13" s="19"/>
      <c r="AW13" s="19"/>
      <c r="AX13" s="19"/>
      <c r="AY13" s="19"/>
      <c r="AZ13" s="43" t="s">
        <v>597</v>
      </c>
      <c r="BA13" s="44"/>
      <c r="BB13" s="45"/>
      <c r="BC13" s="45"/>
      <c r="BD13" s="46"/>
    </row>
    <row r="14" spans="1:56" ht="18" x14ac:dyDescent="0.25">
      <c r="T14" s="17"/>
      <c r="AO14" s="19"/>
      <c r="AP14" s="19"/>
      <c r="AQ14" s="19"/>
      <c r="AR14" s="19"/>
      <c r="AS14" s="19"/>
      <c r="AT14" s="19"/>
      <c r="AU14" s="19"/>
      <c r="AV14" s="19"/>
      <c r="AW14" s="19"/>
      <c r="AX14" s="19"/>
      <c r="AY14" s="19"/>
      <c r="AZ14" s="47">
        <f>AZ183</f>
        <v>0</v>
      </c>
      <c r="BA14" s="134" t="s">
        <v>598</v>
      </c>
      <c r="BB14" s="135"/>
      <c r="BC14" s="135"/>
      <c r="BD14" s="48">
        <f>BD183</f>
        <v>0</v>
      </c>
    </row>
    <row r="15" spans="1:56" x14ac:dyDescent="0.2">
      <c r="T15" s="17"/>
      <c r="AO15" s="136" t="s">
        <v>599</v>
      </c>
      <c r="AP15" s="137"/>
      <c r="AQ15" s="137"/>
      <c r="AR15" s="137"/>
      <c r="AS15" s="137"/>
      <c r="AT15" s="137"/>
      <c r="AU15" s="137"/>
      <c r="AV15" s="137"/>
      <c r="AW15" s="137"/>
      <c r="AX15" s="137"/>
      <c r="AY15" s="137"/>
      <c r="AZ15" s="137"/>
      <c r="BA15" s="137"/>
      <c r="BB15" s="137"/>
      <c r="BC15" s="137"/>
      <c r="BD15" s="138"/>
    </row>
    <row r="16" spans="1:56" ht="62.25" customHeight="1" x14ac:dyDescent="0.2">
      <c r="T16" s="17"/>
      <c r="AO16" s="139" t="s">
        <v>600</v>
      </c>
      <c r="AP16" s="140"/>
      <c r="AQ16" s="141"/>
      <c r="AR16" s="142" t="s">
        <v>601</v>
      </c>
      <c r="AS16" s="143"/>
      <c r="AT16" s="143"/>
      <c r="AU16" s="144"/>
      <c r="AV16" s="145" t="s">
        <v>602</v>
      </c>
      <c r="AW16" s="146"/>
      <c r="AX16" s="146"/>
      <c r="AY16" s="147"/>
      <c r="AZ16" s="148" t="s">
        <v>617</v>
      </c>
      <c r="BA16" s="143"/>
      <c r="BB16" s="144"/>
      <c r="BC16" s="149" t="s">
        <v>619</v>
      </c>
      <c r="BD16" s="147"/>
    </row>
    <row r="17" spans="1:56" ht="60.75" customHeight="1" x14ac:dyDescent="0.2">
      <c r="S17" s="150" t="s">
        <v>581</v>
      </c>
      <c r="T17" s="150"/>
      <c r="U17" s="150"/>
      <c r="V17" s="150"/>
      <c r="W17" s="150"/>
      <c r="X17" s="150"/>
      <c r="Y17" s="150"/>
      <c r="Z17" s="25"/>
      <c r="AA17" s="26"/>
      <c r="AB17" s="26"/>
      <c r="AC17" s="26"/>
      <c r="AD17" s="27"/>
      <c r="AE17" s="28"/>
      <c r="AF17" s="32"/>
      <c r="AG17" s="33"/>
      <c r="AH17" s="34"/>
      <c r="AI17" s="35"/>
      <c r="AJ17" s="151" t="s">
        <v>592</v>
      </c>
      <c r="AK17" s="152"/>
      <c r="AL17" s="152"/>
      <c r="AM17" s="153"/>
      <c r="AN17" s="41"/>
      <c r="AO17" s="49" t="s">
        <v>603</v>
      </c>
      <c r="AP17" s="50"/>
      <c r="AQ17" s="50"/>
      <c r="AR17" s="50"/>
      <c r="AS17" s="50"/>
      <c r="AT17" s="50"/>
      <c r="AU17" s="50"/>
      <c r="AV17" s="51" t="s">
        <v>604</v>
      </c>
      <c r="AW17" s="52" t="s">
        <v>605</v>
      </c>
      <c r="AX17" s="53"/>
      <c r="AY17" s="53"/>
      <c r="AZ17" s="57" t="s">
        <v>618</v>
      </c>
      <c r="BA17" s="125" t="s">
        <v>606</v>
      </c>
      <c r="BB17" s="126"/>
      <c r="BC17" s="126"/>
      <c r="BD17" s="127"/>
    </row>
    <row r="18" spans="1:56" s="13" customFormat="1" ht="68.25" customHeight="1" x14ac:dyDescent="0.2">
      <c r="A18" s="79" t="s">
        <v>705</v>
      </c>
      <c r="B18" s="14" t="s">
        <v>0</v>
      </c>
      <c r="C18" s="14" t="s">
        <v>1</v>
      </c>
      <c r="D18" s="14" t="s">
        <v>569</v>
      </c>
      <c r="E18" s="14" t="s">
        <v>2</v>
      </c>
      <c r="F18" s="14" t="s">
        <v>3</v>
      </c>
      <c r="G18" s="14" t="s">
        <v>568</v>
      </c>
      <c r="H18" s="14" t="s">
        <v>572</v>
      </c>
      <c r="I18" s="14" t="s">
        <v>573</v>
      </c>
      <c r="J18" s="15" t="s">
        <v>574</v>
      </c>
      <c r="K18" s="14" t="s">
        <v>570</v>
      </c>
      <c r="L18" s="14" t="s">
        <v>571</v>
      </c>
      <c r="M18" s="14" t="s">
        <v>4</v>
      </c>
      <c r="N18" s="14" t="s">
        <v>5</v>
      </c>
      <c r="O18" s="14" t="s">
        <v>6</v>
      </c>
      <c r="P18" s="14" t="s">
        <v>7</v>
      </c>
      <c r="Q18" s="14" t="s">
        <v>8</v>
      </c>
      <c r="R18" s="14" t="s">
        <v>9</v>
      </c>
      <c r="S18" s="20" t="s">
        <v>10</v>
      </c>
      <c r="T18" s="21" t="s">
        <v>577</v>
      </c>
      <c r="U18" s="22" t="s">
        <v>579</v>
      </c>
      <c r="V18" s="22" t="s">
        <v>580</v>
      </c>
      <c r="W18" s="23" t="s">
        <v>11</v>
      </c>
      <c r="X18" s="20" t="s">
        <v>12</v>
      </c>
      <c r="Y18" s="24" t="s">
        <v>582</v>
      </c>
      <c r="Z18" s="29" t="s">
        <v>583</v>
      </c>
      <c r="AA18" s="29" t="s">
        <v>584</v>
      </c>
      <c r="AB18" s="29" t="s">
        <v>585</v>
      </c>
      <c r="AC18" s="29" t="s">
        <v>588</v>
      </c>
      <c r="AD18" s="30" t="s">
        <v>586</v>
      </c>
      <c r="AE18" s="31" t="s">
        <v>587</v>
      </c>
      <c r="AF18" s="36" t="s">
        <v>628</v>
      </c>
      <c r="AG18" s="36" t="s">
        <v>620</v>
      </c>
      <c r="AH18" s="37" t="s">
        <v>589</v>
      </c>
      <c r="AI18" s="38" t="s">
        <v>621</v>
      </c>
      <c r="AJ18" s="39" t="s">
        <v>590</v>
      </c>
      <c r="AK18" s="39" t="s">
        <v>591</v>
      </c>
      <c r="AL18" s="39" t="s">
        <v>593</v>
      </c>
      <c r="AM18" s="39" t="s">
        <v>594</v>
      </c>
      <c r="AN18" s="40" t="s">
        <v>595</v>
      </c>
      <c r="AO18" s="15" t="s">
        <v>615</v>
      </c>
      <c r="AP18" s="15" t="s">
        <v>607</v>
      </c>
      <c r="AQ18" s="15" t="s">
        <v>608</v>
      </c>
      <c r="AR18" s="15" t="s">
        <v>609</v>
      </c>
      <c r="AS18" s="15" t="s">
        <v>610</v>
      </c>
      <c r="AT18" s="15" t="s">
        <v>622</v>
      </c>
      <c r="AU18" s="15" t="s">
        <v>623</v>
      </c>
      <c r="AV18" s="54" t="s">
        <v>611</v>
      </c>
      <c r="AW18" s="55" t="s">
        <v>624</v>
      </c>
      <c r="AX18" s="56" t="s">
        <v>612</v>
      </c>
      <c r="AY18" s="15" t="s">
        <v>616</v>
      </c>
      <c r="AZ18" s="15" t="s">
        <v>613</v>
      </c>
      <c r="BA18" s="54" t="s">
        <v>625</v>
      </c>
      <c r="BB18" s="54" t="s">
        <v>614</v>
      </c>
      <c r="BC18" s="54" t="s">
        <v>626</v>
      </c>
      <c r="BD18" s="54" t="s">
        <v>627</v>
      </c>
    </row>
    <row r="19" spans="1:56" s="16" customFormat="1" x14ac:dyDescent="0.2">
      <c r="A19" s="76" t="s">
        <v>706</v>
      </c>
      <c r="B19" s="16" t="s">
        <v>13</v>
      </c>
      <c r="C19" s="16" t="s">
        <v>64</v>
      </c>
      <c r="D19" s="16" t="s">
        <v>65</v>
      </c>
      <c r="E19" s="16" t="s">
        <v>66</v>
      </c>
      <c r="F19" s="16" t="s">
        <v>67</v>
      </c>
      <c r="H19" s="16" t="s">
        <v>576</v>
      </c>
      <c r="J19" s="62" t="s">
        <v>210</v>
      </c>
      <c r="K19" s="16" t="s">
        <v>68</v>
      </c>
      <c r="M19" s="16" t="s">
        <v>30</v>
      </c>
      <c r="N19" s="16" t="s">
        <v>20</v>
      </c>
      <c r="O19" s="16">
        <v>98507</v>
      </c>
      <c r="P19" s="16" t="s">
        <v>21</v>
      </c>
      <c r="Q19" s="16">
        <v>201610</v>
      </c>
      <c r="R19" s="16" t="s">
        <v>22</v>
      </c>
      <c r="S19" s="16" t="s">
        <v>69</v>
      </c>
      <c r="T19" s="18" t="s">
        <v>578</v>
      </c>
      <c r="U19" s="16">
        <v>22146</v>
      </c>
      <c r="V19" s="16">
        <v>0</v>
      </c>
      <c r="W19" s="16">
        <v>0</v>
      </c>
      <c r="X19" s="16">
        <v>22146</v>
      </c>
      <c r="Y19" s="16" t="s">
        <v>24</v>
      </c>
      <c r="AH19" s="69" t="s">
        <v>21</v>
      </c>
    </row>
    <row r="20" spans="1:56" s="16" customFormat="1" x14ac:dyDescent="0.2">
      <c r="A20" s="76" t="s">
        <v>706</v>
      </c>
      <c r="B20" s="16" t="s">
        <v>13</v>
      </c>
      <c r="C20" s="16" t="s">
        <v>70</v>
      </c>
      <c r="D20" s="16" t="s">
        <v>71</v>
      </c>
      <c r="E20" s="16" t="s">
        <v>24</v>
      </c>
      <c r="F20" s="16" t="s">
        <v>72</v>
      </c>
      <c r="H20" s="16" t="s">
        <v>576</v>
      </c>
      <c r="J20" s="62" t="s">
        <v>210</v>
      </c>
      <c r="K20" s="16" t="s">
        <v>73</v>
      </c>
      <c r="M20" s="16" t="s">
        <v>74</v>
      </c>
      <c r="N20" s="16" t="s">
        <v>20</v>
      </c>
      <c r="O20" s="16">
        <v>98516</v>
      </c>
      <c r="P20" s="16" t="s">
        <v>21</v>
      </c>
      <c r="Q20" s="16">
        <v>201520</v>
      </c>
      <c r="R20" s="16" t="s">
        <v>22</v>
      </c>
      <c r="S20" s="16" t="s">
        <v>75</v>
      </c>
      <c r="T20" s="18" t="s">
        <v>578</v>
      </c>
      <c r="U20" s="16">
        <v>22146</v>
      </c>
      <c r="V20" s="16">
        <v>0</v>
      </c>
      <c r="W20" s="16">
        <v>0</v>
      </c>
      <c r="X20" s="16">
        <v>22146</v>
      </c>
      <c r="Y20" s="16" t="s">
        <v>24</v>
      </c>
      <c r="AH20" s="69" t="s">
        <v>21</v>
      </c>
    </row>
    <row r="21" spans="1:56" s="61" customFormat="1" x14ac:dyDescent="0.2">
      <c r="A21" s="76" t="s">
        <v>706</v>
      </c>
      <c r="B21" s="16" t="s">
        <v>13</v>
      </c>
      <c r="C21" s="16" t="s">
        <v>164</v>
      </c>
      <c r="D21" s="16" t="s">
        <v>26</v>
      </c>
      <c r="E21" s="16" t="s">
        <v>165</v>
      </c>
      <c r="F21" s="16" t="s">
        <v>166</v>
      </c>
      <c r="G21" s="16"/>
      <c r="H21" s="16" t="s">
        <v>576</v>
      </c>
      <c r="I21" s="16"/>
      <c r="J21" s="62" t="s">
        <v>210</v>
      </c>
      <c r="K21" s="16" t="s">
        <v>167</v>
      </c>
      <c r="L21" s="16"/>
      <c r="M21" s="16" t="s">
        <v>30</v>
      </c>
      <c r="N21" s="16" t="s">
        <v>20</v>
      </c>
      <c r="O21" s="16">
        <v>98501</v>
      </c>
      <c r="P21" s="16" t="s">
        <v>21</v>
      </c>
      <c r="Q21" s="16">
        <v>201510</v>
      </c>
      <c r="R21" s="16" t="s">
        <v>22</v>
      </c>
      <c r="S21" s="16" t="s">
        <v>23</v>
      </c>
      <c r="T21" s="18" t="s">
        <v>578</v>
      </c>
      <c r="U21" s="16">
        <v>22146</v>
      </c>
      <c r="V21" s="16">
        <v>0</v>
      </c>
      <c r="W21" s="16">
        <v>25441</v>
      </c>
      <c r="X21" s="16">
        <v>0</v>
      </c>
      <c r="Y21" s="16" t="s">
        <v>24</v>
      </c>
      <c r="Z21" s="16"/>
      <c r="AA21" s="16"/>
      <c r="AB21" s="16"/>
      <c r="AC21" s="16"/>
      <c r="AD21" s="16"/>
      <c r="AE21" s="16"/>
      <c r="AF21" s="16"/>
      <c r="AG21" s="16"/>
      <c r="AH21" s="69" t="s">
        <v>21</v>
      </c>
      <c r="AI21" s="16"/>
      <c r="AJ21" s="16"/>
      <c r="AK21" s="16"/>
      <c r="AL21" s="16"/>
      <c r="AM21" s="16"/>
      <c r="AN21" s="16"/>
      <c r="AO21" s="16"/>
      <c r="AP21" s="16"/>
      <c r="AQ21" s="16"/>
      <c r="AR21" s="16"/>
      <c r="AS21" s="16"/>
      <c r="AT21" s="16"/>
      <c r="AU21" s="16"/>
      <c r="AV21" s="16"/>
      <c r="AW21" s="16"/>
      <c r="AX21" s="16"/>
      <c r="AY21" s="16"/>
      <c r="AZ21" s="16"/>
      <c r="BA21" s="16"/>
      <c r="BB21" s="16"/>
      <c r="BC21" s="16"/>
      <c r="BD21" s="16"/>
    </row>
    <row r="22" spans="1:56" s="16" customFormat="1" x14ac:dyDescent="0.2">
      <c r="A22" s="77" t="s">
        <v>707</v>
      </c>
      <c r="B22" s="59" t="s">
        <v>13</v>
      </c>
      <c r="C22" s="59" t="s">
        <v>189</v>
      </c>
      <c r="D22" s="59" t="s">
        <v>190</v>
      </c>
      <c r="E22" s="59" t="s">
        <v>191</v>
      </c>
      <c r="F22" s="59" t="s">
        <v>192</v>
      </c>
      <c r="G22" s="59"/>
      <c r="H22" s="59" t="s">
        <v>576</v>
      </c>
      <c r="I22" s="59"/>
      <c r="J22" s="59" t="s">
        <v>376</v>
      </c>
      <c r="K22" s="59" t="s">
        <v>193</v>
      </c>
      <c r="L22" s="59"/>
      <c r="M22" s="59" t="s">
        <v>194</v>
      </c>
      <c r="N22" s="59" t="s">
        <v>20</v>
      </c>
      <c r="O22" s="59">
        <v>98584</v>
      </c>
      <c r="P22" s="59" t="s">
        <v>21</v>
      </c>
      <c r="Q22" s="59">
        <v>200930</v>
      </c>
      <c r="R22" s="59" t="s">
        <v>22</v>
      </c>
      <c r="S22" s="59" t="s">
        <v>195</v>
      </c>
      <c r="T22" s="60" t="s">
        <v>238</v>
      </c>
      <c r="U22" s="59">
        <v>22146</v>
      </c>
      <c r="V22" s="59">
        <v>0</v>
      </c>
      <c r="W22" s="59">
        <v>9360</v>
      </c>
      <c r="X22" s="59">
        <v>12786</v>
      </c>
      <c r="Y22" s="59" t="s">
        <v>24</v>
      </c>
      <c r="Z22" s="59"/>
      <c r="AA22" s="59"/>
      <c r="AB22" s="59"/>
      <c r="AC22" s="59"/>
      <c r="AD22" s="59"/>
      <c r="AE22" s="59"/>
      <c r="AF22" s="59"/>
      <c r="AG22" s="59"/>
      <c r="AH22" s="71" t="s">
        <v>21</v>
      </c>
      <c r="AI22" s="59"/>
      <c r="AJ22" s="59"/>
      <c r="AK22" s="59"/>
      <c r="AL22" s="59"/>
      <c r="AM22" s="59"/>
      <c r="AN22" s="59"/>
      <c r="AO22" s="59"/>
      <c r="AP22" s="59"/>
      <c r="AQ22" s="59"/>
      <c r="AR22" s="59"/>
      <c r="AS22" s="59"/>
      <c r="AT22" s="59"/>
      <c r="AU22" s="59"/>
      <c r="AV22" s="59"/>
      <c r="AW22" s="59"/>
      <c r="AX22" s="59"/>
      <c r="AY22" s="59"/>
      <c r="AZ22" s="59"/>
      <c r="BA22" s="59"/>
      <c r="BB22" s="59"/>
      <c r="BC22" s="59"/>
      <c r="BD22" s="59"/>
    </row>
    <row r="23" spans="1:56" s="16" customFormat="1" x14ac:dyDescent="0.2">
      <c r="A23" s="76" t="s">
        <v>706</v>
      </c>
      <c r="B23" s="16" t="s">
        <v>13</v>
      </c>
      <c r="C23" s="16" t="s">
        <v>209</v>
      </c>
      <c r="D23" s="16" t="s">
        <v>71</v>
      </c>
      <c r="E23" s="16" t="s">
        <v>210</v>
      </c>
      <c r="F23" s="16" t="s">
        <v>211</v>
      </c>
      <c r="H23" s="16" t="s">
        <v>576</v>
      </c>
      <c r="J23" s="62" t="s">
        <v>376</v>
      </c>
      <c r="K23" s="16" t="s">
        <v>212</v>
      </c>
      <c r="M23" s="16" t="s">
        <v>30</v>
      </c>
      <c r="N23" s="16" t="s">
        <v>20</v>
      </c>
      <c r="O23" s="16">
        <v>98502</v>
      </c>
      <c r="P23" s="16" t="s">
        <v>21</v>
      </c>
      <c r="Q23" s="16" t="s">
        <v>24</v>
      </c>
      <c r="R23" s="16" t="s">
        <v>22</v>
      </c>
      <c r="S23" s="16" t="s">
        <v>81</v>
      </c>
      <c r="T23" s="18" t="s">
        <v>578</v>
      </c>
      <c r="U23" s="16">
        <v>22146</v>
      </c>
      <c r="V23" s="16">
        <v>20500</v>
      </c>
      <c r="W23" s="16">
        <v>27862</v>
      </c>
      <c r="X23" s="16">
        <v>0</v>
      </c>
      <c r="Y23" s="16" t="s">
        <v>24</v>
      </c>
      <c r="AH23" s="69" t="s">
        <v>21</v>
      </c>
    </row>
    <row r="24" spans="1:56" s="16" customFormat="1" x14ac:dyDescent="0.2">
      <c r="A24" s="76" t="s">
        <v>706</v>
      </c>
      <c r="B24" s="16" t="s">
        <v>13</v>
      </c>
      <c r="C24" s="16" t="s">
        <v>230</v>
      </c>
      <c r="D24" s="16" t="s">
        <v>231</v>
      </c>
      <c r="E24" s="16" t="s">
        <v>232</v>
      </c>
      <c r="F24" s="16" t="s">
        <v>233</v>
      </c>
      <c r="H24" s="16" t="s">
        <v>576</v>
      </c>
      <c r="J24" s="62" t="s">
        <v>210</v>
      </c>
      <c r="K24" s="16" t="s">
        <v>234</v>
      </c>
      <c r="M24" s="16" t="s">
        <v>30</v>
      </c>
      <c r="N24" s="16" t="s">
        <v>20</v>
      </c>
      <c r="O24" s="16">
        <v>98503</v>
      </c>
      <c r="P24" s="16" t="s">
        <v>21</v>
      </c>
      <c r="Q24" s="16">
        <v>201610</v>
      </c>
      <c r="R24" s="16" t="s">
        <v>22</v>
      </c>
      <c r="S24" s="16" t="s">
        <v>235</v>
      </c>
      <c r="T24" s="18" t="s">
        <v>578</v>
      </c>
      <c r="U24" s="16">
        <v>22146</v>
      </c>
      <c r="V24" s="16">
        <v>0</v>
      </c>
      <c r="W24" s="16">
        <v>13421</v>
      </c>
      <c r="X24" s="16">
        <v>8725</v>
      </c>
      <c r="Y24" s="16" t="s">
        <v>24</v>
      </c>
      <c r="AH24" s="69" t="s">
        <v>21</v>
      </c>
    </row>
    <row r="25" spans="1:56" s="16" customFormat="1" x14ac:dyDescent="0.2">
      <c r="A25" s="76" t="s">
        <v>706</v>
      </c>
      <c r="B25" s="16" t="s">
        <v>13</v>
      </c>
      <c r="C25" s="16" t="s">
        <v>248</v>
      </c>
      <c r="D25" s="16" t="s">
        <v>249</v>
      </c>
      <c r="E25" s="16" t="s">
        <v>24</v>
      </c>
      <c r="F25" s="16" t="s">
        <v>250</v>
      </c>
      <c r="H25" s="16" t="s">
        <v>576</v>
      </c>
      <c r="J25" s="62" t="s">
        <v>210</v>
      </c>
      <c r="K25" s="16" t="s">
        <v>251</v>
      </c>
      <c r="M25" s="16" t="s">
        <v>43</v>
      </c>
      <c r="N25" s="16" t="s">
        <v>20</v>
      </c>
      <c r="O25" s="16" t="s">
        <v>252</v>
      </c>
      <c r="P25" s="16" t="s">
        <v>21</v>
      </c>
      <c r="Q25" s="16">
        <v>201510</v>
      </c>
      <c r="R25" s="16" t="s">
        <v>22</v>
      </c>
      <c r="S25" s="16" t="s">
        <v>152</v>
      </c>
      <c r="T25" s="18" t="s">
        <v>578</v>
      </c>
      <c r="U25" s="16">
        <v>22146</v>
      </c>
      <c r="V25" s="16">
        <v>0</v>
      </c>
      <c r="W25" s="16">
        <v>0</v>
      </c>
      <c r="X25" s="16">
        <v>22146</v>
      </c>
      <c r="Y25" s="16" t="s">
        <v>24</v>
      </c>
      <c r="AH25" s="69" t="s">
        <v>21</v>
      </c>
    </row>
    <row r="26" spans="1:56" s="16" customFormat="1" x14ac:dyDescent="0.2">
      <c r="A26" s="76" t="s">
        <v>706</v>
      </c>
      <c r="B26" s="16" t="s">
        <v>13</v>
      </c>
      <c r="C26" s="16" t="s">
        <v>253</v>
      </c>
      <c r="D26" s="62" t="s">
        <v>696</v>
      </c>
      <c r="E26" s="16" t="s">
        <v>255</v>
      </c>
      <c r="F26" s="16" t="s">
        <v>250</v>
      </c>
      <c r="G26" s="16" t="s">
        <v>254</v>
      </c>
      <c r="H26" s="16" t="s">
        <v>576</v>
      </c>
      <c r="J26" s="62" t="s">
        <v>210</v>
      </c>
      <c r="K26" s="16" t="s">
        <v>256</v>
      </c>
      <c r="M26" s="16" t="s">
        <v>50</v>
      </c>
      <c r="N26" s="16" t="s">
        <v>20</v>
      </c>
      <c r="O26" s="16">
        <v>98178</v>
      </c>
      <c r="P26" s="16" t="s">
        <v>21</v>
      </c>
      <c r="Q26" s="16">
        <v>201610</v>
      </c>
      <c r="R26" s="16" t="s">
        <v>22</v>
      </c>
      <c r="S26" s="16" t="s">
        <v>241</v>
      </c>
      <c r="T26" s="18" t="s">
        <v>578</v>
      </c>
      <c r="U26" s="16">
        <v>22146</v>
      </c>
      <c r="V26" s="16">
        <v>0</v>
      </c>
      <c r="W26" s="16">
        <v>0</v>
      </c>
      <c r="X26" s="16">
        <v>22146</v>
      </c>
      <c r="Y26" s="16" t="s">
        <v>24</v>
      </c>
      <c r="AH26" s="69" t="s">
        <v>21</v>
      </c>
    </row>
    <row r="27" spans="1:56" s="16" customFormat="1" x14ac:dyDescent="0.2">
      <c r="A27" s="76" t="s">
        <v>706</v>
      </c>
      <c r="B27" s="16" t="s">
        <v>13</v>
      </c>
      <c r="C27" s="16" t="s">
        <v>257</v>
      </c>
      <c r="D27" s="16" t="s">
        <v>258</v>
      </c>
      <c r="E27" s="16" t="s">
        <v>259</v>
      </c>
      <c r="F27" s="16" t="s">
        <v>90</v>
      </c>
      <c r="H27" s="16" t="s">
        <v>576</v>
      </c>
      <c r="J27" s="62" t="s">
        <v>376</v>
      </c>
      <c r="K27" s="16" t="s">
        <v>260</v>
      </c>
      <c r="M27" s="16" t="s">
        <v>261</v>
      </c>
      <c r="N27" s="16" t="s">
        <v>20</v>
      </c>
      <c r="O27" s="16">
        <v>98501</v>
      </c>
      <c r="P27" s="16" t="s">
        <v>21</v>
      </c>
      <c r="Q27" s="16" t="s">
        <v>24</v>
      </c>
      <c r="R27" s="16" t="s">
        <v>22</v>
      </c>
      <c r="S27" s="16" t="s">
        <v>57</v>
      </c>
      <c r="T27" s="18" t="s">
        <v>578</v>
      </c>
      <c r="U27" s="16">
        <v>22146</v>
      </c>
      <c r="V27" s="16">
        <v>20500</v>
      </c>
      <c r="W27" s="16">
        <v>27111</v>
      </c>
      <c r="X27" s="16">
        <v>0</v>
      </c>
      <c r="Y27" s="16" t="s">
        <v>24</v>
      </c>
      <c r="AH27" s="69" t="s">
        <v>21</v>
      </c>
    </row>
    <row r="28" spans="1:56" s="16" customFormat="1" x14ac:dyDescent="0.2">
      <c r="A28" s="76" t="s">
        <v>706</v>
      </c>
      <c r="B28" s="16" t="s">
        <v>13</v>
      </c>
      <c r="C28" s="16" t="s">
        <v>262</v>
      </c>
      <c r="D28" s="16" t="s">
        <v>263</v>
      </c>
      <c r="E28" s="16" t="s">
        <v>264</v>
      </c>
      <c r="F28" s="16" t="s">
        <v>265</v>
      </c>
      <c r="H28" s="16" t="s">
        <v>576</v>
      </c>
      <c r="J28" s="62" t="s">
        <v>210</v>
      </c>
      <c r="K28" s="16" t="s">
        <v>266</v>
      </c>
      <c r="M28" s="16" t="s">
        <v>30</v>
      </c>
      <c r="N28" s="16" t="s">
        <v>20</v>
      </c>
      <c r="O28" s="16">
        <v>98501</v>
      </c>
      <c r="P28" s="16" t="s">
        <v>21</v>
      </c>
      <c r="Q28" s="16">
        <v>201610</v>
      </c>
      <c r="R28" s="16" t="s">
        <v>22</v>
      </c>
      <c r="S28" s="16" t="s">
        <v>241</v>
      </c>
      <c r="T28" s="18" t="s">
        <v>578</v>
      </c>
      <c r="U28" s="16">
        <v>22146</v>
      </c>
      <c r="V28" s="16">
        <v>0</v>
      </c>
      <c r="W28" s="16">
        <v>7316</v>
      </c>
      <c r="X28" s="16">
        <v>14830</v>
      </c>
      <c r="Y28" s="16" t="s">
        <v>24</v>
      </c>
      <c r="AH28" s="69" t="s">
        <v>21</v>
      </c>
    </row>
    <row r="29" spans="1:56" s="16" customFormat="1" x14ac:dyDescent="0.2">
      <c r="A29" s="76" t="s">
        <v>706</v>
      </c>
      <c r="B29" s="16" t="s">
        <v>13</v>
      </c>
      <c r="C29" s="16" t="s">
        <v>300</v>
      </c>
      <c r="D29" s="16" t="s">
        <v>301</v>
      </c>
      <c r="E29" s="16" t="s">
        <v>254</v>
      </c>
      <c r="F29" s="16" t="s">
        <v>302</v>
      </c>
      <c r="H29" s="16" t="s">
        <v>576</v>
      </c>
      <c r="J29" s="62" t="s">
        <v>210</v>
      </c>
      <c r="K29" s="16" t="s">
        <v>303</v>
      </c>
      <c r="M29" s="16" t="s">
        <v>43</v>
      </c>
      <c r="N29" s="16" t="s">
        <v>20</v>
      </c>
      <c r="O29" s="16">
        <v>98405</v>
      </c>
      <c r="P29" s="16" t="s">
        <v>21</v>
      </c>
      <c r="Q29" s="16">
        <v>201610</v>
      </c>
      <c r="R29" s="16" t="s">
        <v>22</v>
      </c>
      <c r="S29" s="16" t="s">
        <v>81</v>
      </c>
      <c r="T29" s="18" t="s">
        <v>578</v>
      </c>
      <c r="U29" s="16">
        <v>22146</v>
      </c>
      <c r="V29" s="16">
        <v>0</v>
      </c>
      <c r="W29" s="16">
        <v>5057</v>
      </c>
      <c r="X29" s="16">
        <v>17089</v>
      </c>
      <c r="Y29" s="16" t="s">
        <v>24</v>
      </c>
      <c r="AH29" s="69" t="s">
        <v>21</v>
      </c>
    </row>
    <row r="30" spans="1:56" s="16" customFormat="1" x14ac:dyDescent="0.2">
      <c r="A30" s="76" t="s">
        <v>706</v>
      </c>
      <c r="B30" s="16" t="s">
        <v>13</v>
      </c>
      <c r="C30" s="16" t="s">
        <v>318</v>
      </c>
      <c r="D30" s="62" t="s">
        <v>699</v>
      </c>
      <c r="E30" s="16" t="s">
        <v>319</v>
      </c>
      <c r="F30" s="16" t="s">
        <v>320</v>
      </c>
      <c r="G30" s="16" t="s">
        <v>239</v>
      </c>
      <c r="H30" s="16" t="s">
        <v>576</v>
      </c>
      <c r="J30" s="62" t="s">
        <v>210</v>
      </c>
      <c r="K30" s="16" t="s">
        <v>321</v>
      </c>
      <c r="M30" s="16" t="s">
        <v>261</v>
      </c>
      <c r="N30" s="16" t="s">
        <v>20</v>
      </c>
      <c r="O30" s="16" t="s">
        <v>322</v>
      </c>
      <c r="P30" s="16" t="s">
        <v>21</v>
      </c>
      <c r="Q30" s="16">
        <v>201310</v>
      </c>
      <c r="R30" s="16" t="s">
        <v>22</v>
      </c>
      <c r="S30" s="16" t="s">
        <v>323</v>
      </c>
      <c r="T30" s="18" t="s">
        <v>578</v>
      </c>
      <c r="U30" s="16">
        <v>22146</v>
      </c>
      <c r="V30" s="16">
        <v>0</v>
      </c>
      <c r="W30" s="16">
        <v>25831</v>
      </c>
      <c r="X30" s="16">
        <v>0</v>
      </c>
      <c r="Y30" s="16" t="s">
        <v>24</v>
      </c>
      <c r="AH30" s="69" t="s">
        <v>21</v>
      </c>
    </row>
    <row r="31" spans="1:56" s="16" customFormat="1" x14ac:dyDescent="0.2">
      <c r="A31" s="76" t="s">
        <v>706</v>
      </c>
      <c r="B31" s="16" t="s">
        <v>13</v>
      </c>
      <c r="C31" s="16" t="s">
        <v>336</v>
      </c>
      <c r="D31" s="16" t="s">
        <v>337</v>
      </c>
      <c r="E31" s="16" t="s">
        <v>338</v>
      </c>
      <c r="F31" s="16" t="s">
        <v>339</v>
      </c>
      <c r="H31" s="16" t="s">
        <v>576</v>
      </c>
      <c r="J31" s="62" t="s">
        <v>376</v>
      </c>
      <c r="K31" s="16" t="s">
        <v>340</v>
      </c>
      <c r="M31" s="16" t="s">
        <v>30</v>
      </c>
      <c r="N31" s="16" t="s">
        <v>20</v>
      </c>
      <c r="O31" s="16">
        <v>98505</v>
      </c>
      <c r="P31" s="16" t="s">
        <v>21</v>
      </c>
      <c r="Q31" s="16" t="s">
        <v>24</v>
      </c>
      <c r="R31" s="16" t="s">
        <v>22</v>
      </c>
      <c r="S31" s="16" t="s">
        <v>128</v>
      </c>
      <c r="T31" s="18" t="s">
        <v>578</v>
      </c>
      <c r="U31" s="16">
        <v>22146</v>
      </c>
      <c r="V31" s="16">
        <v>20500</v>
      </c>
      <c r="W31" s="16">
        <v>1613</v>
      </c>
      <c r="X31" s="16">
        <v>1646</v>
      </c>
      <c r="Y31" s="16" t="s">
        <v>24</v>
      </c>
      <c r="AH31" s="69" t="s">
        <v>21</v>
      </c>
    </row>
    <row r="32" spans="1:56" s="59" customFormat="1" x14ac:dyDescent="0.2">
      <c r="A32" s="76" t="s">
        <v>706</v>
      </c>
      <c r="B32" s="16" t="s">
        <v>13</v>
      </c>
      <c r="C32" s="16" t="s">
        <v>355</v>
      </c>
      <c r="D32" s="16" t="s">
        <v>356</v>
      </c>
      <c r="E32" s="16" t="s">
        <v>357</v>
      </c>
      <c r="F32" s="16" t="s">
        <v>358</v>
      </c>
      <c r="G32" s="16"/>
      <c r="H32" s="16" t="s">
        <v>576</v>
      </c>
      <c r="I32" s="16"/>
      <c r="J32" s="62" t="s">
        <v>210</v>
      </c>
      <c r="K32" s="16" t="s">
        <v>359</v>
      </c>
      <c r="L32" s="16"/>
      <c r="M32" s="16" t="s">
        <v>74</v>
      </c>
      <c r="N32" s="16" t="s">
        <v>20</v>
      </c>
      <c r="O32" s="16">
        <v>98513</v>
      </c>
      <c r="P32" s="16" t="s">
        <v>21</v>
      </c>
      <c r="Q32" s="16">
        <v>201610</v>
      </c>
      <c r="R32" s="16" t="s">
        <v>22</v>
      </c>
      <c r="S32" s="16" t="s">
        <v>134</v>
      </c>
      <c r="T32" s="18" t="s">
        <v>578</v>
      </c>
      <c r="U32" s="16">
        <v>22146</v>
      </c>
      <c r="V32" s="16">
        <v>0</v>
      </c>
      <c r="W32" s="16">
        <v>34203</v>
      </c>
      <c r="X32" s="16">
        <v>0</v>
      </c>
      <c r="Y32" s="16" t="s">
        <v>24</v>
      </c>
      <c r="Z32" s="16"/>
      <c r="AA32" s="16"/>
      <c r="AB32" s="16"/>
      <c r="AC32" s="16"/>
      <c r="AD32" s="16"/>
      <c r="AE32" s="16"/>
      <c r="AF32" s="16"/>
      <c r="AG32" s="16"/>
      <c r="AH32" s="69" t="s">
        <v>21</v>
      </c>
      <c r="AI32" s="16"/>
      <c r="AJ32" s="16"/>
      <c r="AK32" s="16"/>
      <c r="AL32" s="16"/>
      <c r="AM32" s="16"/>
      <c r="AN32" s="16"/>
      <c r="AO32" s="16"/>
      <c r="AP32" s="16"/>
      <c r="AQ32" s="16"/>
      <c r="AR32" s="16"/>
      <c r="AS32" s="16"/>
      <c r="AT32" s="16"/>
      <c r="AU32" s="16"/>
      <c r="AV32" s="16"/>
      <c r="AW32" s="16"/>
      <c r="AX32" s="16"/>
      <c r="AY32" s="16"/>
      <c r="AZ32" s="16"/>
      <c r="BA32" s="16"/>
      <c r="BB32" s="16"/>
      <c r="BC32" s="16"/>
      <c r="BD32" s="16"/>
    </row>
    <row r="33" spans="1:56" s="16" customFormat="1" x14ac:dyDescent="0.2">
      <c r="A33" s="76" t="s">
        <v>706</v>
      </c>
      <c r="B33" s="16" t="s">
        <v>13</v>
      </c>
      <c r="C33" s="16" t="s">
        <v>374</v>
      </c>
      <c r="D33" s="16" t="s">
        <v>375</v>
      </c>
      <c r="E33" s="16" t="s">
        <v>376</v>
      </c>
      <c r="F33" s="16" t="s">
        <v>377</v>
      </c>
      <c r="H33" s="16" t="s">
        <v>576</v>
      </c>
      <c r="K33" s="16" t="s">
        <v>378</v>
      </c>
      <c r="M33" s="16" t="s">
        <v>30</v>
      </c>
      <c r="N33" s="16" t="s">
        <v>20</v>
      </c>
      <c r="O33" s="16" t="s">
        <v>379</v>
      </c>
      <c r="P33" s="16" t="s">
        <v>21</v>
      </c>
      <c r="Q33" s="16" t="s">
        <v>24</v>
      </c>
      <c r="R33" s="16" t="s">
        <v>22</v>
      </c>
      <c r="S33" s="16" t="s">
        <v>208</v>
      </c>
      <c r="T33" s="18" t="s">
        <v>578</v>
      </c>
      <c r="U33" s="16">
        <v>22146</v>
      </c>
      <c r="V33" s="16">
        <v>0</v>
      </c>
      <c r="W33" s="16">
        <v>12129</v>
      </c>
      <c r="X33" s="16">
        <v>10017</v>
      </c>
      <c r="Y33" s="16" t="s">
        <v>24</v>
      </c>
      <c r="AH33" s="69" t="s">
        <v>21</v>
      </c>
    </row>
    <row r="34" spans="1:56" s="16" customFormat="1" x14ac:dyDescent="0.2">
      <c r="A34" s="76" t="s">
        <v>706</v>
      </c>
      <c r="B34" s="16" t="s">
        <v>13</v>
      </c>
      <c r="C34" s="16" t="s">
        <v>398</v>
      </c>
      <c r="D34" s="16" t="s">
        <v>399</v>
      </c>
      <c r="E34" s="16" t="s">
        <v>123</v>
      </c>
      <c r="F34" s="16" t="s">
        <v>400</v>
      </c>
      <c r="H34" s="16" t="s">
        <v>576</v>
      </c>
      <c r="J34" s="62" t="s">
        <v>210</v>
      </c>
      <c r="K34" s="16" t="s">
        <v>401</v>
      </c>
      <c r="M34" s="16" t="s">
        <v>30</v>
      </c>
      <c r="N34" s="16" t="s">
        <v>20</v>
      </c>
      <c r="O34" s="16" t="s">
        <v>402</v>
      </c>
      <c r="P34" s="16" t="s">
        <v>21</v>
      </c>
      <c r="Q34" s="16">
        <v>201610</v>
      </c>
      <c r="R34" s="16" t="s">
        <v>22</v>
      </c>
      <c r="S34" s="16" t="s">
        <v>403</v>
      </c>
      <c r="T34" s="18" t="s">
        <v>578</v>
      </c>
      <c r="U34" s="16">
        <v>22146</v>
      </c>
      <c r="V34" s="16">
        <v>0</v>
      </c>
      <c r="W34" s="16">
        <v>0</v>
      </c>
      <c r="X34" s="16">
        <v>22146</v>
      </c>
      <c r="Y34" s="16" t="s">
        <v>24</v>
      </c>
      <c r="AH34" s="69" t="s">
        <v>21</v>
      </c>
    </row>
    <row r="35" spans="1:56" s="16" customFormat="1" x14ac:dyDescent="0.2">
      <c r="A35" s="76" t="s">
        <v>706</v>
      </c>
      <c r="B35" s="16" t="s">
        <v>13</v>
      </c>
      <c r="C35" s="16" t="s">
        <v>404</v>
      </c>
      <c r="D35" s="16" t="s">
        <v>405</v>
      </c>
      <c r="E35" s="16" t="s">
        <v>406</v>
      </c>
      <c r="F35" s="16" t="s">
        <v>407</v>
      </c>
      <c r="H35" s="16" t="s">
        <v>576</v>
      </c>
      <c r="J35" s="62" t="s">
        <v>376</v>
      </c>
      <c r="K35" s="16" t="s">
        <v>408</v>
      </c>
      <c r="L35" s="75"/>
      <c r="M35" s="16" t="s">
        <v>261</v>
      </c>
      <c r="N35" s="16" t="s">
        <v>20</v>
      </c>
      <c r="O35" s="16">
        <v>98512</v>
      </c>
      <c r="P35" s="16" t="s">
        <v>21</v>
      </c>
      <c r="Q35" s="16" t="s">
        <v>24</v>
      </c>
      <c r="R35" s="16" t="s">
        <v>22</v>
      </c>
      <c r="S35" s="16" t="s">
        <v>81</v>
      </c>
      <c r="T35" s="18" t="s">
        <v>578</v>
      </c>
      <c r="U35" s="16">
        <v>22146</v>
      </c>
      <c r="V35" s="16">
        <v>20500</v>
      </c>
      <c r="W35" s="16">
        <v>16981</v>
      </c>
      <c r="X35" s="16">
        <v>1646</v>
      </c>
      <c r="Y35" s="16" t="s">
        <v>24</v>
      </c>
      <c r="AH35" s="69" t="s">
        <v>21</v>
      </c>
    </row>
    <row r="36" spans="1:56" s="16" customFormat="1" x14ac:dyDescent="0.2">
      <c r="A36" s="76" t="s">
        <v>706</v>
      </c>
      <c r="B36" s="16" t="s">
        <v>13</v>
      </c>
      <c r="C36" s="16" t="s">
        <v>409</v>
      </c>
      <c r="D36" s="16" t="s">
        <v>410</v>
      </c>
      <c r="E36" s="16" t="s">
        <v>411</v>
      </c>
      <c r="F36" s="16" t="s">
        <v>412</v>
      </c>
      <c r="H36" s="16" t="s">
        <v>576</v>
      </c>
      <c r="J36" s="62" t="s">
        <v>376</v>
      </c>
      <c r="K36" s="16" t="s">
        <v>413</v>
      </c>
      <c r="M36" s="16" t="s">
        <v>43</v>
      </c>
      <c r="N36" s="16" t="s">
        <v>20</v>
      </c>
      <c r="O36" s="16">
        <v>98405</v>
      </c>
      <c r="P36" s="16" t="s">
        <v>21</v>
      </c>
      <c r="Q36" s="16" t="s">
        <v>24</v>
      </c>
      <c r="R36" s="16" t="s">
        <v>22</v>
      </c>
      <c r="S36" s="16" t="s">
        <v>107</v>
      </c>
      <c r="T36" s="18" t="s">
        <v>578</v>
      </c>
      <c r="U36" s="16">
        <v>22146</v>
      </c>
      <c r="V36" s="16">
        <v>22146</v>
      </c>
      <c r="W36" s="16">
        <v>0</v>
      </c>
      <c r="X36" s="16">
        <v>0</v>
      </c>
      <c r="Y36" s="16">
        <v>1800</v>
      </c>
      <c r="AH36" s="69" t="s">
        <v>21</v>
      </c>
    </row>
    <row r="37" spans="1:56" s="16" customFormat="1" x14ac:dyDescent="0.2">
      <c r="A37" s="76" t="s">
        <v>706</v>
      </c>
      <c r="B37" s="16" t="s">
        <v>13</v>
      </c>
      <c r="C37" s="16" t="s">
        <v>447</v>
      </c>
      <c r="D37" s="16" t="s">
        <v>448</v>
      </c>
      <c r="E37" s="16" t="s">
        <v>449</v>
      </c>
      <c r="F37" s="16" t="s">
        <v>450</v>
      </c>
      <c r="H37" s="16" t="s">
        <v>576</v>
      </c>
      <c r="J37" s="62" t="s">
        <v>210</v>
      </c>
      <c r="K37" s="16" t="s">
        <v>451</v>
      </c>
      <c r="M37" s="16" t="s">
        <v>43</v>
      </c>
      <c r="N37" s="16" t="s">
        <v>20</v>
      </c>
      <c r="O37" s="16">
        <v>98406</v>
      </c>
      <c r="P37" s="16" t="s">
        <v>21</v>
      </c>
      <c r="Q37" s="16">
        <v>201610</v>
      </c>
      <c r="R37" s="16" t="s">
        <v>22</v>
      </c>
      <c r="S37" s="16" t="s">
        <v>332</v>
      </c>
      <c r="T37" s="18" t="s">
        <v>578</v>
      </c>
      <c r="U37" s="16">
        <v>22146</v>
      </c>
      <c r="V37" s="16">
        <v>0</v>
      </c>
      <c r="W37" s="16">
        <v>3433</v>
      </c>
      <c r="X37" s="16">
        <v>18713</v>
      </c>
      <c r="Y37" s="16" t="s">
        <v>24</v>
      </c>
      <c r="AH37" s="69" t="s">
        <v>21</v>
      </c>
    </row>
    <row r="38" spans="1:56" s="16" customFormat="1" x14ac:dyDescent="0.2">
      <c r="A38" s="76" t="s">
        <v>706</v>
      </c>
      <c r="B38" s="16" t="s">
        <v>13</v>
      </c>
      <c r="C38" s="16" t="s">
        <v>468</v>
      </c>
      <c r="D38" s="62" t="s">
        <v>643</v>
      </c>
      <c r="E38" s="16" t="s">
        <v>469</v>
      </c>
      <c r="F38" s="16" t="s">
        <v>470</v>
      </c>
      <c r="G38" s="62" t="s">
        <v>27</v>
      </c>
      <c r="H38" s="16" t="s">
        <v>576</v>
      </c>
      <c r="J38" s="62" t="s">
        <v>210</v>
      </c>
      <c r="K38" s="16" t="s">
        <v>471</v>
      </c>
      <c r="M38" s="16" t="s">
        <v>30</v>
      </c>
      <c r="N38" s="16" t="s">
        <v>20</v>
      </c>
      <c r="O38" s="16">
        <v>98501</v>
      </c>
      <c r="P38" s="16" t="s">
        <v>21</v>
      </c>
      <c r="Q38" s="16">
        <v>201610</v>
      </c>
      <c r="R38" s="16" t="s">
        <v>22</v>
      </c>
      <c r="S38" s="16" t="s">
        <v>23</v>
      </c>
      <c r="T38" s="18" t="s">
        <v>578</v>
      </c>
      <c r="U38" s="16">
        <v>22146</v>
      </c>
      <c r="V38" s="16">
        <v>0</v>
      </c>
      <c r="W38" s="16">
        <v>13024</v>
      </c>
      <c r="X38" s="16">
        <v>9122</v>
      </c>
      <c r="Y38" s="16" t="s">
        <v>24</v>
      </c>
      <c r="AH38" s="69" t="s">
        <v>21</v>
      </c>
    </row>
    <row r="39" spans="1:56" s="16" customFormat="1" x14ac:dyDescent="0.2">
      <c r="A39" s="77" t="s">
        <v>707</v>
      </c>
      <c r="B39" s="59" t="s">
        <v>13</v>
      </c>
      <c r="C39" s="59" t="s">
        <v>472</v>
      </c>
      <c r="D39" s="59" t="s">
        <v>473</v>
      </c>
      <c r="E39" s="59" t="s">
        <v>474</v>
      </c>
      <c r="F39" s="59" t="s">
        <v>475</v>
      </c>
      <c r="G39" s="59"/>
      <c r="H39" s="59" t="s">
        <v>576</v>
      </c>
      <c r="I39" s="59"/>
      <c r="J39" s="59" t="s">
        <v>376</v>
      </c>
      <c r="K39" s="59" t="s">
        <v>476</v>
      </c>
      <c r="L39" s="59"/>
      <c r="M39" s="59" t="s">
        <v>30</v>
      </c>
      <c r="N39" s="59" t="s">
        <v>20</v>
      </c>
      <c r="O39" s="59">
        <v>98502</v>
      </c>
      <c r="P39" s="59" t="s">
        <v>21</v>
      </c>
      <c r="Q39" s="59">
        <v>201630</v>
      </c>
      <c r="R39" s="59" t="s">
        <v>22</v>
      </c>
      <c r="S39" s="59" t="s">
        <v>229</v>
      </c>
      <c r="T39" s="60" t="s">
        <v>238</v>
      </c>
      <c r="U39" s="59">
        <v>22146</v>
      </c>
      <c r="V39" s="59">
        <v>0</v>
      </c>
      <c r="W39" s="59">
        <v>10844</v>
      </c>
      <c r="X39" s="59">
        <v>11302</v>
      </c>
      <c r="Y39" s="59" t="s">
        <v>24</v>
      </c>
      <c r="Z39" s="59"/>
      <c r="AA39" s="59"/>
      <c r="AB39" s="59"/>
      <c r="AC39" s="59"/>
      <c r="AD39" s="59"/>
      <c r="AE39" s="59"/>
      <c r="AF39" s="59"/>
      <c r="AG39" s="59"/>
      <c r="AH39" s="71" t="s">
        <v>21</v>
      </c>
      <c r="AI39" s="59"/>
      <c r="AJ39" s="59"/>
      <c r="AK39" s="59"/>
      <c r="AL39" s="59"/>
      <c r="AM39" s="59"/>
      <c r="AN39" s="59" t="s">
        <v>632</v>
      </c>
      <c r="AO39" s="59"/>
      <c r="AP39" s="59"/>
      <c r="AQ39" s="59"/>
      <c r="AR39" s="59"/>
      <c r="AS39" s="59"/>
      <c r="AT39" s="59"/>
      <c r="AU39" s="59"/>
      <c r="AV39" s="59"/>
      <c r="AW39" s="59"/>
      <c r="AX39" s="59"/>
      <c r="AY39" s="59"/>
      <c r="AZ39" s="59"/>
      <c r="BA39" s="59"/>
      <c r="BB39" s="59"/>
      <c r="BC39" s="59"/>
      <c r="BD39" s="59"/>
    </row>
    <row r="40" spans="1:56" s="16" customFormat="1" x14ac:dyDescent="0.2">
      <c r="A40" s="76" t="s">
        <v>706</v>
      </c>
      <c r="B40" s="16" t="s">
        <v>13</v>
      </c>
      <c r="C40" s="16" t="s">
        <v>477</v>
      </c>
      <c r="D40" s="16" t="s">
        <v>478</v>
      </c>
      <c r="E40" s="16" t="s">
        <v>479</v>
      </c>
      <c r="F40" s="16" t="s">
        <v>480</v>
      </c>
      <c r="H40" s="16" t="s">
        <v>576</v>
      </c>
      <c r="J40" s="62" t="s">
        <v>210</v>
      </c>
      <c r="K40" s="16" t="s">
        <v>481</v>
      </c>
      <c r="M40" s="16" t="s">
        <v>482</v>
      </c>
      <c r="N40" s="16" t="s">
        <v>20</v>
      </c>
      <c r="O40" s="16" t="s">
        <v>483</v>
      </c>
      <c r="P40" s="16" t="s">
        <v>21</v>
      </c>
      <c r="Q40" s="16">
        <v>201510</v>
      </c>
      <c r="R40" s="16" t="s">
        <v>178</v>
      </c>
      <c r="S40" s="16" t="s">
        <v>397</v>
      </c>
      <c r="T40" s="18" t="s">
        <v>578</v>
      </c>
      <c r="U40" s="16">
        <v>22146</v>
      </c>
      <c r="V40" s="16">
        <v>0</v>
      </c>
      <c r="W40" s="16">
        <v>0</v>
      </c>
      <c r="X40" s="16">
        <v>22146</v>
      </c>
      <c r="Y40" s="16" t="s">
        <v>24</v>
      </c>
      <c r="AH40" s="69" t="s">
        <v>21</v>
      </c>
    </row>
    <row r="41" spans="1:56" s="16" customFormat="1" x14ac:dyDescent="0.2">
      <c r="A41" s="76" t="s">
        <v>706</v>
      </c>
      <c r="B41" s="16" t="s">
        <v>13</v>
      </c>
      <c r="C41" s="16" t="s">
        <v>484</v>
      </c>
      <c r="D41" s="16" t="s">
        <v>416</v>
      </c>
      <c r="E41" s="16" t="s">
        <v>485</v>
      </c>
      <c r="F41" s="16" t="s">
        <v>486</v>
      </c>
      <c r="H41" s="16" t="s">
        <v>575</v>
      </c>
      <c r="J41" s="62" t="s">
        <v>376</v>
      </c>
      <c r="K41" s="16" t="s">
        <v>487</v>
      </c>
      <c r="M41" s="16" t="s">
        <v>488</v>
      </c>
      <c r="N41" s="16" t="s">
        <v>489</v>
      </c>
      <c r="O41" s="16">
        <v>73505</v>
      </c>
      <c r="P41" s="16" t="s">
        <v>21</v>
      </c>
      <c r="Q41" s="16" t="s">
        <v>24</v>
      </c>
      <c r="R41" s="16" t="s">
        <v>22</v>
      </c>
      <c r="S41" s="16" t="s">
        <v>75</v>
      </c>
      <c r="T41" s="18" t="s">
        <v>578</v>
      </c>
      <c r="U41" s="16">
        <v>22146</v>
      </c>
      <c r="V41" s="16">
        <v>22146</v>
      </c>
      <c r="W41" s="16">
        <v>4663</v>
      </c>
      <c r="X41" s="16">
        <v>0</v>
      </c>
      <c r="Y41" s="16" t="s">
        <v>24</v>
      </c>
      <c r="AH41" s="69" t="s">
        <v>21</v>
      </c>
    </row>
    <row r="42" spans="1:56" s="16" customFormat="1" x14ac:dyDescent="0.2">
      <c r="A42" s="76" t="s">
        <v>706</v>
      </c>
      <c r="B42" s="16" t="s">
        <v>13</v>
      </c>
      <c r="C42" s="16" t="s">
        <v>507</v>
      </c>
      <c r="D42" s="16" t="s">
        <v>508</v>
      </c>
      <c r="E42" s="16" t="s">
        <v>509</v>
      </c>
      <c r="F42" s="16" t="s">
        <v>510</v>
      </c>
      <c r="H42" s="16" t="s">
        <v>576</v>
      </c>
      <c r="J42" s="62" t="s">
        <v>376</v>
      </c>
      <c r="K42" s="16" t="s">
        <v>511</v>
      </c>
      <c r="M42" s="16" t="s">
        <v>30</v>
      </c>
      <c r="N42" s="16" t="s">
        <v>20</v>
      </c>
      <c r="O42" s="16">
        <v>98502</v>
      </c>
      <c r="P42" s="16" t="s">
        <v>21</v>
      </c>
      <c r="Q42" s="16" t="s">
        <v>24</v>
      </c>
      <c r="R42" s="16" t="s">
        <v>22</v>
      </c>
      <c r="S42" s="16" t="s">
        <v>403</v>
      </c>
      <c r="T42" s="18" t="s">
        <v>578</v>
      </c>
      <c r="U42" s="16">
        <v>22146</v>
      </c>
      <c r="V42" s="16">
        <v>1800</v>
      </c>
      <c r="W42" s="16">
        <v>0</v>
      </c>
      <c r="X42" s="16">
        <v>20346</v>
      </c>
      <c r="Y42" s="16">
        <v>1800</v>
      </c>
      <c r="AH42" s="69" t="s">
        <v>21</v>
      </c>
    </row>
    <row r="43" spans="1:56" s="16" customFormat="1" x14ac:dyDescent="0.2">
      <c r="A43" s="76" t="s">
        <v>706</v>
      </c>
      <c r="B43" s="16" t="s">
        <v>13</v>
      </c>
      <c r="C43" s="16" t="s">
        <v>517</v>
      </c>
      <c r="D43" s="16" t="s">
        <v>518</v>
      </c>
      <c r="E43" s="16" t="s">
        <v>24</v>
      </c>
      <c r="F43" s="16" t="s">
        <v>519</v>
      </c>
      <c r="H43" s="16" t="s">
        <v>576</v>
      </c>
      <c r="J43" s="62" t="s">
        <v>210</v>
      </c>
      <c r="K43" s="16" t="s">
        <v>520</v>
      </c>
      <c r="M43" s="16" t="s">
        <v>30</v>
      </c>
      <c r="N43" s="16" t="s">
        <v>20</v>
      </c>
      <c r="O43" s="16" t="s">
        <v>521</v>
      </c>
      <c r="P43" s="16" t="s">
        <v>21</v>
      </c>
      <c r="Q43" s="16">
        <v>201510</v>
      </c>
      <c r="R43" s="16" t="s">
        <v>178</v>
      </c>
      <c r="S43" s="16" t="s">
        <v>235</v>
      </c>
      <c r="T43" s="18" t="s">
        <v>578</v>
      </c>
      <c r="U43" s="16">
        <v>22146</v>
      </c>
      <c r="V43" s="16">
        <v>0</v>
      </c>
      <c r="W43" s="16">
        <v>3284</v>
      </c>
      <c r="X43" s="16">
        <v>18862</v>
      </c>
      <c r="Y43" s="16" t="s">
        <v>24</v>
      </c>
      <c r="AH43" s="69" t="s">
        <v>21</v>
      </c>
    </row>
    <row r="44" spans="1:56" s="16" customFormat="1" x14ac:dyDescent="0.2">
      <c r="A44" s="76" t="s">
        <v>706</v>
      </c>
      <c r="B44" s="16" t="s">
        <v>13</v>
      </c>
      <c r="C44" s="16" t="s">
        <v>522</v>
      </c>
      <c r="D44" s="16" t="s">
        <v>523</v>
      </c>
      <c r="E44" s="16" t="s">
        <v>524</v>
      </c>
      <c r="F44" s="16" t="s">
        <v>525</v>
      </c>
      <c r="H44" s="16" t="s">
        <v>576</v>
      </c>
      <c r="J44" s="62" t="s">
        <v>210</v>
      </c>
      <c r="K44" s="16" t="s">
        <v>526</v>
      </c>
      <c r="M44" s="16" t="s">
        <v>30</v>
      </c>
      <c r="N44" s="16" t="s">
        <v>20</v>
      </c>
      <c r="O44" s="16" t="s">
        <v>527</v>
      </c>
      <c r="P44" s="16" t="s">
        <v>21</v>
      </c>
      <c r="Q44" s="16">
        <v>201610</v>
      </c>
      <c r="R44" s="16" t="s">
        <v>22</v>
      </c>
      <c r="S44" s="16" t="s">
        <v>128</v>
      </c>
      <c r="T44" s="18" t="s">
        <v>578</v>
      </c>
      <c r="U44" s="16">
        <v>22146</v>
      </c>
      <c r="V44" s="16">
        <v>0</v>
      </c>
      <c r="W44" s="16">
        <v>0</v>
      </c>
      <c r="X44" s="16">
        <v>22146</v>
      </c>
      <c r="Y44" s="16" t="s">
        <v>24</v>
      </c>
      <c r="AH44" s="69" t="s">
        <v>21</v>
      </c>
    </row>
    <row r="45" spans="1:56" s="67" customFormat="1" x14ac:dyDescent="0.2">
      <c r="A45" s="76" t="s">
        <v>713</v>
      </c>
      <c r="B45" s="67" t="s">
        <v>13</v>
      </c>
      <c r="C45" s="67" t="s">
        <v>442</v>
      </c>
      <c r="D45" s="67" t="s">
        <v>443</v>
      </c>
      <c r="E45" s="67" t="s">
        <v>444</v>
      </c>
      <c r="F45" s="67" t="s">
        <v>445</v>
      </c>
      <c r="H45" s="67" t="s">
        <v>576</v>
      </c>
      <c r="J45" s="65" t="s">
        <v>210</v>
      </c>
      <c r="K45" s="67" t="s">
        <v>446</v>
      </c>
      <c r="L45" s="67" t="s">
        <v>694</v>
      </c>
      <c r="M45" s="67" t="s">
        <v>50</v>
      </c>
      <c r="N45" s="67" t="s">
        <v>20</v>
      </c>
      <c r="O45" s="67">
        <v>98122</v>
      </c>
      <c r="P45" s="67" t="s">
        <v>21</v>
      </c>
      <c r="Q45" s="67">
        <v>201510</v>
      </c>
      <c r="R45" s="67" t="s">
        <v>22</v>
      </c>
      <c r="S45" s="67" t="s">
        <v>158</v>
      </c>
      <c r="T45" s="66" t="s">
        <v>578</v>
      </c>
      <c r="U45" s="67">
        <v>22146</v>
      </c>
      <c r="V45" s="67">
        <v>0</v>
      </c>
      <c r="W45" s="67">
        <v>6251</v>
      </c>
      <c r="X45" s="67">
        <v>15895</v>
      </c>
      <c r="Y45" s="67" t="s">
        <v>24</v>
      </c>
      <c r="Z45" s="67">
        <v>5953</v>
      </c>
      <c r="AA45" s="67">
        <f>W45</f>
        <v>6251</v>
      </c>
      <c r="AG45" s="80" t="s">
        <v>633</v>
      </c>
      <c r="AH45" s="65" t="s">
        <v>710</v>
      </c>
      <c r="AI45" s="67">
        <v>4</v>
      </c>
      <c r="AJ45" s="65" t="s">
        <v>712</v>
      </c>
      <c r="AK45" s="67">
        <v>4</v>
      </c>
    </row>
  </sheetData>
  <mergeCells count="11">
    <mergeCell ref="S17:Y17"/>
    <mergeCell ref="AJ17:AM17"/>
    <mergeCell ref="BA17:BD17"/>
    <mergeCell ref="AZ12:BC12"/>
    <mergeCell ref="BA14:BC14"/>
    <mergeCell ref="AO15:BD15"/>
    <mergeCell ref="AO16:AQ16"/>
    <mergeCell ref="AR16:AU16"/>
    <mergeCell ref="AV16:AY16"/>
    <mergeCell ref="AZ16:BB16"/>
    <mergeCell ref="BC16:BD1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M22" sqref="M21:M22"/>
    </sheetView>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2"/>
  <sheetViews>
    <sheetView workbookViewId="0">
      <selection activeCell="D8" sqref="D8"/>
    </sheetView>
  </sheetViews>
  <sheetFormatPr defaultRowHeight="12.75" x14ac:dyDescent="0.2"/>
  <cols>
    <col min="2" max="2" width="14.140625" customWidth="1"/>
  </cols>
  <sheetData>
    <row r="1" spans="1:55" ht="20.25" x14ac:dyDescent="0.3">
      <c r="A1" s="58" t="s">
        <v>629</v>
      </c>
    </row>
    <row r="6" spans="1:55" ht="13.5" thickBot="1" x14ac:dyDescent="0.25"/>
    <row r="7" spans="1:55" ht="21" thickBot="1" x14ac:dyDescent="0.35">
      <c r="S7" s="17"/>
      <c r="AN7" s="19"/>
      <c r="AO7" s="19"/>
      <c r="AP7" s="19"/>
      <c r="AQ7" s="19"/>
      <c r="AR7" s="19"/>
      <c r="AS7" s="19"/>
      <c r="AT7" s="19"/>
      <c r="AU7" s="19"/>
      <c r="AV7" s="19"/>
      <c r="AW7" s="19"/>
      <c r="AX7" s="19"/>
      <c r="AY7" s="132" t="s">
        <v>596</v>
      </c>
      <c r="AZ7" s="133"/>
      <c r="BA7" s="133"/>
      <c r="BB7" s="133"/>
      <c r="BC7" s="42">
        <f>AY9+BC9</f>
        <v>0</v>
      </c>
    </row>
    <row r="8" spans="1:55" ht="60" x14ac:dyDescent="0.25">
      <c r="S8" s="17"/>
      <c r="AN8" s="19"/>
      <c r="AO8" s="19"/>
      <c r="AP8" s="19"/>
      <c r="AQ8" s="19"/>
      <c r="AR8" s="19"/>
      <c r="AS8" s="19"/>
      <c r="AT8" s="19"/>
      <c r="AU8" s="19"/>
      <c r="AV8" s="19"/>
      <c r="AW8" s="19"/>
      <c r="AX8" s="19"/>
      <c r="AY8" s="43" t="s">
        <v>597</v>
      </c>
      <c r="AZ8" s="44"/>
      <c r="BA8" s="45"/>
      <c r="BB8" s="45"/>
      <c r="BC8" s="46"/>
    </row>
    <row r="9" spans="1:55" ht="18" x14ac:dyDescent="0.25">
      <c r="S9" s="17"/>
      <c r="AN9" s="19"/>
      <c r="AO9" s="19"/>
      <c r="AP9" s="19"/>
      <c r="AQ9" s="19"/>
      <c r="AR9" s="19"/>
      <c r="AS9" s="19"/>
      <c r="AT9" s="19"/>
      <c r="AU9" s="19"/>
      <c r="AV9" s="19"/>
      <c r="AW9" s="19"/>
      <c r="AX9" s="19"/>
      <c r="AY9" s="47">
        <f>AY177</f>
        <v>0</v>
      </c>
      <c r="AZ9" s="134" t="s">
        <v>598</v>
      </c>
      <c r="BA9" s="135"/>
      <c r="BB9" s="135"/>
      <c r="BC9" s="48">
        <f>BC177</f>
        <v>0</v>
      </c>
    </row>
    <row r="10" spans="1:55" x14ac:dyDescent="0.2">
      <c r="S10" s="17"/>
      <c r="AN10" s="136" t="s">
        <v>599</v>
      </c>
      <c r="AO10" s="137"/>
      <c r="AP10" s="137"/>
      <c r="AQ10" s="137"/>
      <c r="AR10" s="137"/>
      <c r="AS10" s="137"/>
      <c r="AT10" s="137"/>
      <c r="AU10" s="137"/>
      <c r="AV10" s="137"/>
      <c r="AW10" s="137"/>
      <c r="AX10" s="137"/>
      <c r="AY10" s="137"/>
      <c r="AZ10" s="137"/>
      <c r="BA10" s="137"/>
      <c r="BB10" s="137"/>
      <c r="BC10" s="138"/>
    </row>
    <row r="11" spans="1:55" ht="62.25" customHeight="1" x14ac:dyDescent="0.2">
      <c r="S11" s="17"/>
      <c r="AN11" s="139" t="s">
        <v>600</v>
      </c>
      <c r="AO11" s="140"/>
      <c r="AP11" s="141"/>
      <c r="AQ11" s="142" t="s">
        <v>601</v>
      </c>
      <c r="AR11" s="143"/>
      <c r="AS11" s="143"/>
      <c r="AT11" s="144"/>
      <c r="AU11" s="145" t="s">
        <v>602</v>
      </c>
      <c r="AV11" s="146"/>
      <c r="AW11" s="146"/>
      <c r="AX11" s="147"/>
      <c r="AY11" s="148" t="s">
        <v>617</v>
      </c>
      <c r="AZ11" s="143"/>
      <c r="BA11" s="144"/>
      <c r="BB11" s="149" t="s">
        <v>619</v>
      </c>
      <c r="BC11" s="147"/>
    </row>
    <row r="12" spans="1:55" ht="60.75" customHeight="1" x14ac:dyDescent="0.2">
      <c r="R12" s="150" t="s">
        <v>581</v>
      </c>
      <c r="S12" s="150"/>
      <c r="T12" s="150"/>
      <c r="U12" s="150"/>
      <c r="V12" s="150"/>
      <c r="W12" s="150"/>
      <c r="X12" s="150"/>
      <c r="Y12" s="25"/>
      <c r="Z12" s="26"/>
      <c r="AA12" s="26"/>
      <c r="AB12" s="26"/>
      <c r="AC12" s="27"/>
      <c r="AD12" s="28"/>
      <c r="AE12" s="32"/>
      <c r="AF12" s="33"/>
      <c r="AG12" s="34"/>
      <c r="AH12" s="35"/>
      <c r="AI12" s="151" t="s">
        <v>592</v>
      </c>
      <c r="AJ12" s="152"/>
      <c r="AK12" s="152"/>
      <c r="AL12" s="153"/>
      <c r="AM12" s="41"/>
      <c r="AN12" s="49" t="s">
        <v>603</v>
      </c>
      <c r="AO12" s="50"/>
      <c r="AP12" s="50"/>
      <c r="AQ12" s="50"/>
      <c r="AR12" s="50"/>
      <c r="AS12" s="50"/>
      <c r="AT12" s="50"/>
      <c r="AU12" s="51" t="s">
        <v>604</v>
      </c>
      <c r="AV12" s="52" t="s">
        <v>605</v>
      </c>
      <c r="AW12" s="53"/>
      <c r="AX12" s="53"/>
      <c r="AY12" s="57" t="s">
        <v>618</v>
      </c>
      <c r="AZ12" s="125" t="s">
        <v>606</v>
      </c>
      <c r="BA12" s="126"/>
      <c r="BB12" s="126"/>
      <c r="BC12" s="127"/>
    </row>
    <row r="13" spans="1:55" s="13" customFormat="1" ht="68.25" customHeight="1" x14ac:dyDescent="0.2">
      <c r="A13" s="14" t="s">
        <v>0</v>
      </c>
      <c r="B13" s="14" t="s">
        <v>1</v>
      </c>
      <c r="C13" s="14" t="s">
        <v>569</v>
      </c>
      <c r="D13" s="14" t="s">
        <v>2</v>
      </c>
      <c r="E13" s="14" t="s">
        <v>3</v>
      </c>
      <c r="F13" s="14" t="s">
        <v>568</v>
      </c>
      <c r="G13" s="14" t="s">
        <v>572</v>
      </c>
      <c r="H13" s="14" t="s">
        <v>573</v>
      </c>
      <c r="I13" s="15" t="s">
        <v>574</v>
      </c>
      <c r="J13" s="14" t="s">
        <v>570</v>
      </c>
      <c r="K13" s="14" t="s">
        <v>571</v>
      </c>
      <c r="L13" s="14" t="s">
        <v>4</v>
      </c>
      <c r="M13" s="14" t="s">
        <v>5</v>
      </c>
      <c r="N13" s="14" t="s">
        <v>6</v>
      </c>
      <c r="O13" s="14" t="s">
        <v>7</v>
      </c>
      <c r="P13" s="14" t="s">
        <v>8</v>
      </c>
      <c r="Q13" s="14" t="s">
        <v>9</v>
      </c>
      <c r="R13" s="20" t="s">
        <v>10</v>
      </c>
      <c r="S13" s="21" t="s">
        <v>577</v>
      </c>
      <c r="T13" s="22" t="s">
        <v>579</v>
      </c>
      <c r="U13" s="22" t="s">
        <v>580</v>
      </c>
      <c r="V13" s="23" t="s">
        <v>11</v>
      </c>
      <c r="W13" s="20" t="s">
        <v>12</v>
      </c>
      <c r="X13" s="24" t="s">
        <v>582</v>
      </c>
      <c r="Y13" s="29" t="s">
        <v>583</v>
      </c>
      <c r="Z13" s="29" t="s">
        <v>584</v>
      </c>
      <c r="AA13" s="29" t="s">
        <v>585</v>
      </c>
      <c r="AB13" s="29" t="s">
        <v>588</v>
      </c>
      <c r="AC13" s="30" t="s">
        <v>586</v>
      </c>
      <c r="AD13" s="31" t="s">
        <v>587</v>
      </c>
      <c r="AE13" s="36" t="s">
        <v>628</v>
      </c>
      <c r="AF13" s="36" t="s">
        <v>620</v>
      </c>
      <c r="AG13" s="37" t="s">
        <v>589</v>
      </c>
      <c r="AH13" s="38" t="s">
        <v>621</v>
      </c>
      <c r="AI13" s="39" t="s">
        <v>590</v>
      </c>
      <c r="AJ13" s="39" t="s">
        <v>591</v>
      </c>
      <c r="AK13" s="39" t="s">
        <v>593</v>
      </c>
      <c r="AL13" s="39" t="s">
        <v>594</v>
      </c>
      <c r="AM13" s="40" t="s">
        <v>595</v>
      </c>
      <c r="AN13" s="15" t="s">
        <v>615</v>
      </c>
      <c r="AO13" s="15" t="s">
        <v>607</v>
      </c>
      <c r="AP13" s="15" t="s">
        <v>608</v>
      </c>
      <c r="AQ13" s="15" t="s">
        <v>609</v>
      </c>
      <c r="AR13" s="15" t="s">
        <v>610</v>
      </c>
      <c r="AS13" s="15" t="s">
        <v>622</v>
      </c>
      <c r="AT13" s="15" t="s">
        <v>623</v>
      </c>
      <c r="AU13" s="54" t="s">
        <v>611</v>
      </c>
      <c r="AV13" s="55" t="s">
        <v>624</v>
      </c>
      <c r="AW13" s="56" t="s">
        <v>612</v>
      </c>
      <c r="AX13" s="15" t="s">
        <v>616</v>
      </c>
      <c r="AY13" s="15" t="s">
        <v>613</v>
      </c>
      <c r="AZ13" s="54" t="s">
        <v>625</v>
      </c>
      <c r="BA13" s="54" t="s">
        <v>614</v>
      </c>
      <c r="BB13" s="54" t="s">
        <v>626</v>
      </c>
      <c r="BC13" s="54" t="s">
        <v>627</v>
      </c>
    </row>
    <row r="14" spans="1:55" x14ac:dyDescent="0.2">
      <c r="A14" s="16" t="s">
        <v>87</v>
      </c>
      <c r="B14" s="16" t="s">
        <v>88</v>
      </c>
      <c r="C14" s="16" t="s">
        <v>89</v>
      </c>
      <c r="D14" s="16" t="s">
        <v>90</v>
      </c>
      <c r="E14" s="16" t="s">
        <v>91</v>
      </c>
      <c r="F14" s="16"/>
      <c r="G14" s="16" t="s">
        <v>576</v>
      </c>
      <c r="H14" s="16"/>
      <c r="I14" s="16"/>
      <c r="J14" s="16" t="s">
        <v>92</v>
      </c>
      <c r="K14" s="16"/>
      <c r="L14" s="16" t="s">
        <v>93</v>
      </c>
      <c r="M14" s="16" t="s">
        <v>20</v>
      </c>
      <c r="N14" s="16">
        <v>98247</v>
      </c>
      <c r="O14" s="16" t="s">
        <v>21</v>
      </c>
      <c r="P14" s="16" t="s">
        <v>24</v>
      </c>
      <c r="Q14" s="16" t="s">
        <v>22</v>
      </c>
      <c r="R14" s="16" t="s">
        <v>63</v>
      </c>
      <c r="S14" s="18" t="s">
        <v>578</v>
      </c>
      <c r="T14" s="16">
        <v>23577</v>
      </c>
      <c r="U14" s="16">
        <v>0</v>
      </c>
      <c r="V14" s="16">
        <v>0</v>
      </c>
      <c r="W14" s="16">
        <v>23577</v>
      </c>
      <c r="X14" s="16" t="s">
        <v>24</v>
      </c>
      <c r="Y14" s="16"/>
      <c r="Z14" s="16"/>
      <c r="AA14" s="16"/>
      <c r="AB14" s="16"/>
      <c r="AC14" s="16"/>
      <c r="AD14" s="16"/>
    </row>
    <row r="15" spans="1:55" x14ac:dyDescent="0.2">
      <c r="A15" s="16" t="s">
        <v>87</v>
      </c>
      <c r="B15" s="16" t="s">
        <v>94</v>
      </c>
      <c r="C15" s="16" t="s">
        <v>95</v>
      </c>
      <c r="D15" s="16" t="s">
        <v>96</v>
      </c>
      <c r="E15" s="16" t="s">
        <v>97</v>
      </c>
      <c r="F15" s="16"/>
      <c r="G15" s="16" t="s">
        <v>576</v>
      </c>
      <c r="H15" s="16"/>
      <c r="I15" s="16"/>
      <c r="J15" s="16" t="s">
        <v>98</v>
      </c>
      <c r="K15" s="16"/>
      <c r="L15" s="16" t="s">
        <v>99</v>
      </c>
      <c r="M15" s="16" t="s">
        <v>20</v>
      </c>
      <c r="N15" s="16">
        <v>98271</v>
      </c>
      <c r="O15" s="16" t="s">
        <v>21</v>
      </c>
      <c r="P15" s="16" t="s">
        <v>24</v>
      </c>
      <c r="Q15" s="16" t="s">
        <v>22</v>
      </c>
      <c r="R15" s="16" t="s">
        <v>100</v>
      </c>
      <c r="S15" s="18" t="s">
        <v>238</v>
      </c>
      <c r="T15" s="16">
        <v>23577</v>
      </c>
      <c r="U15" s="16">
        <v>0</v>
      </c>
      <c r="V15" s="16">
        <v>2916</v>
      </c>
      <c r="W15" s="16">
        <v>20661</v>
      </c>
      <c r="X15" s="16" t="s">
        <v>24</v>
      </c>
      <c r="Y15" s="16"/>
      <c r="Z15" s="16"/>
      <c r="AA15" s="16"/>
      <c r="AB15" s="16"/>
      <c r="AC15" s="16"/>
      <c r="AD15" s="16"/>
    </row>
    <row r="16" spans="1:55" x14ac:dyDescent="0.2">
      <c r="A16" s="16" t="s">
        <v>87</v>
      </c>
      <c r="B16" s="16" t="s">
        <v>121</v>
      </c>
      <c r="C16" s="16" t="s">
        <v>122</v>
      </c>
      <c r="D16" s="16" t="s">
        <v>123</v>
      </c>
      <c r="E16" s="16" t="s">
        <v>124</v>
      </c>
      <c r="F16" s="16"/>
      <c r="G16" s="16" t="s">
        <v>21</v>
      </c>
      <c r="H16" s="16"/>
      <c r="I16" s="16"/>
      <c r="J16" s="16" t="s">
        <v>125</v>
      </c>
      <c r="K16" s="16"/>
      <c r="L16" s="16" t="s">
        <v>126</v>
      </c>
      <c r="M16" s="16" t="s">
        <v>127</v>
      </c>
      <c r="N16" s="16">
        <v>28801</v>
      </c>
      <c r="O16" s="16" t="s">
        <v>21</v>
      </c>
      <c r="P16" s="16" t="s">
        <v>24</v>
      </c>
      <c r="Q16" s="16" t="s">
        <v>22</v>
      </c>
      <c r="R16" s="16" t="s">
        <v>128</v>
      </c>
      <c r="S16" s="18" t="s">
        <v>578</v>
      </c>
      <c r="T16" s="16">
        <v>36135</v>
      </c>
      <c r="U16" s="16">
        <v>0</v>
      </c>
      <c r="V16" s="16">
        <v>0</v>
      </c>
      <c r="W16" s="16">
        <v>36135</v>
      </c>
      <c r="X16" s="16" t="s">
        <v>24</v>
      </c>
      <c r="Y16" s="16"/>
      <c r="Z16" s="16"/>
      <c r="AA16" s="16"/>
      <c r="AB16" s="16"/>
      <c r="AC16" s="16"/>
      <c r="AD16" s="16"/>
    </row>
    <row r="17" spans="1:30" x14ac:dyDescent="0.2">
      <c r="A17" s="16" t="s">
        <v>87</v>
      </c>
      <c r="B17" s="16" t="s">
        <v>147</v>
      </c>
      <c r="C17" s="16" t="s">
        <v>95</v>
      </c>
      <c r="D17" s="16" t="s">
        <v>148</v>
      </c>
      <c r="E17" s="16" t="s">
        <v>149</v>
      </c>
      <c r="F17" s="16"/>
      <c r="G17" s="16" t="s">
        <v>576</v>
      </c>
      <c r="H17" s="16"/>
      <c r="I17" s="16"/>
      <c r="J17" s="16" t="s">
        <v>150</v>
      </c>
      <c r="K17" s="16"/>
      <c r="L17" s="16" t="s">
        <v>151</v>
      </c>
      <c r="M17" s="16" t="s">
        <v>20</v>
      </c>
      <c r="N17" s="16">
        <v>98274</v>
      </c>
      <c r="O17" s="16" t="s">
        <v>21</v>
      </c>
      <c r="P17" s="16" t="s">
        <v>24</v>
      </c>
      <c r="Q17" s="16" t="s">
        <v>22</v>
      </c>
      <c r="R17" s="16" t="s">
        <v>152</v>
      </c>
      <c r="S17" s="18" t="s">
        <v>578</v>
      </c>
      <c r="T17" s="16">
        <v>23577</v>
      </c>
      <c r="U17" s="16">
        <v>0</v>
      </c>
      <c r="V17" s="16">
        <v>0</v>
      </c>
      <c r="W17" s="16">
        <v>23577</v>
      </c>
      <c r="X17" s="16" t="s">
        <v>24</v>
      </c>
      <c r="Y17" s="16"/>
      <c r="Z17" s="16"/>
      <c r="AA17" s="16"/>
      <c r="AB17" s="16"/>
      <c r="AC17" s="16"/>
      <c r="AD17" s="16"/>
    </row>
    <row r="18" spans="1:30" x14ac:dyDescent="0.2">
      <c r="A18" s="16" t="s">
        <v>87</v>
      </c>
      <c r="B18" s="16" t="s">
        <v>153</v>
      </c>
      <c r="C18" s="16" t="s">
        <v>154</v>
      </c>
      <c r="D18" s="16" t="s">
        <v>155</v>
      </c>
      <c r="E18" s="16" t="s">
        <v>156</v>
      </c>
      <c r="F18" s="16"/>
      <c r="G18" s="16" t="s">
        <v>576</v>
      </c>
      <c r="H18" s="16"/>
      <c r="I18" s="16"/>
      <c r="J18" s="16" t="s">
        <v>157</v>
      </c>
      <c r="K18" s="16"/>
      <c r="L18" s="16" t="s">
        <v>30</v>
      </c>
      <c r="M18" s="16" t="s">
        <v>20</v>
      </c>
      <c r="N18" s="16">
        <v>98512</v>
      </c>
      <c r="O18" s="16" t="s">
        <v>21</v>
      </c>
      <c r="P18" s="16" t="s">
        <v>24</v>
      </c>
      <c r="Q18" s="16" t="s">
        <v>22</v>
      </c>
      <c r="R18" s="16" t="s">
        <v>158</v>
      </c>
      <c r="S18" s="18" t="s">
        <v>578</v>
      </c>
      <c r="T18" s="16">
        <v>23577</v>
      </c>
      <c r="U18" s="16">
        <v>0</v>
      </c>
      <c r="V18" s="16">
        <v>7558</v>
      </c>
      <c r="W18" s="16">
        <v>16019</v>
      </c>
      <c r="X18" s="16" t="s">
        <v>24</v>
      </c>
      <c r="Y18" s="16"/>
      <c r="Z18" s="16"/>
      <c r="AA18" s="16"/>
      <c r="AB18" s="16"/>
      <c r="AC18" s="16"/>
      <c r="AD18" s="16"/>
    </row>
    <row r="19" spans="1:30" x14ac:dyDescent="0.2">
      <c r="A19" s="16" t="s">
        <v>87</v>
      </c>
      <c r="B19" s="16" t="s">
        <v>173</v>
      </c>
      <c r="C19" s="16" t="s">
        <v>174</v>
      </c>
      <c r="D19" s="16" t="s">
        <v>175</v>
      </c>
      <c r="E19" s="16" t="s">
        <v>176</v>
      </c>
      <c r="F19" s="16"/>
      <c r="G19" s="16" t="s">
        <v>576</v>
      </c>
      <c r="H19" s="16"/>
      <c r="I19" s="16"/>
      <c r="J19" s="16" t="s">
        <v>177</v>
      </c>
      <c r="K19" s="16"/>
      <c r="L19" s="16" t="s">
        <v>30</v>
      </c>
      <c r="M19" s="16" t="s">
        <v>20</v>
      </c>
      <c r="N19" s="16">
        <v>98506</v>
      </c>
      <c r="O19" s="16" t="s">
        <v>21</v>
      </c>
      <c r="P19" s="16">
        <v>201510</v>
      </c>
      <c r="Q19" s="16" t="s">
        <v>178</v>
      </c>
      <c r="R19" s="16" t="s">
        <v>24</v>
      </c>
      <c r="S19" s="18" t="s">
        <v>21</v>
      </c>
      <c r="T19" s="16">
        <v>0</v>
      </c>
      <c r="U19" s="16">
        <v>0</v>
      </c>
      <c r="V19" s="16" t="s">
        <v>24</v>
      </c>
      <c r="W19" s="16">
        <v>0</v>
      </c>
      <c r="X19" s="16" t="s">
        <v>24</v>
      </c>
      <c r="Y19" s="16"/>
      <c r="Z19" s="16"/>
      <c r="AA19" s="16"/>
      <c r="AB19" s="16"/>
      <c r="AC19" s="16"/>
      <c r="AD19" s="16"/>
    </row>
    <row r="20" spans="1:30" x14ac:dyDescent="0.2">
      <c r="A20" s="16" t="s">
        <v>87</v>
      </c>
      <c r="B20" s="16" t="s">
        <v>196</v>
      </c>
      <c r="C20" s="16" t="s">
        <v>197</v>
      </c>
      <c r="D20" s="16" t="s">
        <v>84</v>
      </c>
      <c r="E20" s="16" t="s">
        <v>198</v>
      </c>
      <c r="F20" s="16"/>
      <c r="G20" s="16" t="s">
        <v>576</v>
      </c>
      <c r="H20" s="16"/>
      <c r="I20" s="16"/>
      <c r="J20" s="16" t="s">
        <v>199</v>
      </c>
      <c r="K20" s="16"/>
      <c r="L20" s="16" t="s">
        <v>200</v>
      </c>
      <c r="M20" s="16" t="s">
        <v>20</v>
      </c>
      <c r="N20" s="16" t="s">
        <v>201</v>
      </c>
      <c r="O20" s="16" t="s">
        <v>21</v>
      </c>
      <c r="P20" s="16" t="s">
        <v>24</v>
      </c>
      <c r="Q20" s="16" t="s">
        <v>22</v>
      </c>
      <c r="R20" s="16" t="s">
        <v>128</v>
      </c>
      <c r="S20" s="18" t="s">
        <v>578</v>
      </c>
      <c r="T20" s="16">
        <v>23577</v>
      </c>
      <c r="U20" s="16">
        <v>0</v>
      </c>
      <c r="V20" s="16">
        <v>14910</v>
      </c>
      <c r="W20" s="16">
        <v>8667</v>
      </c>
      <c r="X20" s="16" t="s">
        <v>24</v>
      </c>
      <c r="Y20" s="16"/>
      <c r="Z20" s="16"/>
      <c r="AA20" s="16"/>
      <c r="AB20" s="16"/>
      <c r="AC20" s="16"/>
      <c r="AD20" s="16"/>
    </row>
    <row r="21" spans="1:30" x14ac:dyDescent="0.2">
      <c r="A21" s="16" t="s">
        <v>87</v>
      </c>
      <c r="B21" s="16" t="s">
        <v>213</v>
      </c>
      <c r="C21" s="16" t="s">
        <v>214</v>
      </c>
      <c r="D21" s="16" t="s">
        <v>131</v>
      </c>
      <c r="E21" s="16" t="s">
        <v>215</v>
      </c>
      <c r="F21" s="16"/>
      <c r="G21" s="16" t="s">
        <v>576</v>
      </c>
      <c r="H21" s="16"/>
      <c r="I21" s="16"/>
      <c r="J21" s="16" t="s">
        <v>216</v>
      </c>
      <c r="K21" s="16"/>
      <c r="L21" s="16" t="s">
        <v>217</v>
      </c>
      <c r="M21" s="16" t="s">
        <v>20</v>
      </c>
      <c r="N21" s="16">
        <v>98392</v>
      </c>
      <c r="O21" s="16" t="s">
        <v>21</v>
      </c>
      <c r="P21" s="16" t="s">
        <v>24</v>
      </c>
      <c r="Q21" s="16" t="s">
        <v>22</v>
      </c>
      <c r="R21" s="16" t="s">
        <v>218</v>
      </c>
      <c r="S21" s="18" t="s">
        <v>578</v>
      </c>
      <c r="T21" s="16">
        <v>23577</v>
      </c>
      <c r="U21" s="16">
        <v>0</v>
      </c>
      <c r="V21" s="16">
        <v>1498</v>
      </c>
      <c r="W21" s="16">
        <v>22079</v>
      </c>
      <c r="X21" s="16" t="s">
        <v>24</v>
      </c>
      <c r="Y21" s="16"/>
      <c r="Z21" s="16"/>
      <c r="AA21" s="16"/>
      <c r="AB21" s="16"/>
      <c r="AC21" s="16"/>
      <c r="AD21" s="16"/>
    </row>
    <row r="22" spans="1:30" x14ac:dyDescent="0.2">
      <c r="A22" s="16" t="s">
        <v>87</v>
      </c>
      <c r="B22" s="16" t="s">
        <v>236</v>
      </c>
      <c r="C22" s="16" t="s">
        <v>237</v>
      </c>
      <c r="D22" s="16" t="s">
        <v>238</v>
      </c>
      <c r="E22" s="16" t="s">
        <v>239</v>
      </c>
      <c r="F22" s="16"/>
      <c r="G22" s="16" t="s">
        <v>576</v>
      </c>
      <c r="H22" s="16"/>
      <c r="I22" s="16"/>
      <c r="J22" s="16" t="s">
        <v>240</v>
      </c>
      <c r="K22" s="16"/>
      <c r="L22" s="16" t="s">
        <v>99</v>
      </c>
      <c r="M22" s="16" t="s">
        <v>20</v>
      </c>
      <c r="N22" s="16">
        <v>98271</v>
      </c>
      <c r="O22" s="16" t="s">
        <v>21</v>
      </c>
      <c r="P22" s="16" t="s">
        <v>24</v>
      </c>
      <c r="Q22" s="16" t="s">
        <v>22</v>
      </c>
      <c r="R22" s="16" t="s">
        <v>241</v>
      </c>
      <c r="S22" s="18" t="s">
        <v>578</v>
      </c>
      <c r="T22" s="16">
        <v>23577</v>
      </c>
      <c r="U22" s="16">
        <v>0</v>
      </c>
      <c r="V22" s="16">
        <v>0</v>
      </c>
      <c r="W22" s="16">
        <v>23577</v>
      </c>
      <c r="X22" s="16" t="s">
        <v>24</v>
      </c>
      <c r="Y22" s="16"/>
      <c r="Z22" s="16"/>
      <c r="AA22" s="16"/>
      <c r="AB22" s="16"/>
      <c r="AC22" s="16"/>
      <c r="AD22" s="16"/>
    </row>
    <row r="23" spans="1:30" x14ac:dyDescent="0.2">
      <c r="A23" s="16" t="s">
        <v>87</v>
      </c>
      <c r="B23" s="16" t="s">
        <v>314</v>
      </c>
      <c r="C23" s="16" t="s">
        <v>315</v>
      </c>
      <c r="D23" s="16" t="s">
        <v>84</v>
      </c>
      <c r="E23" s="16" t="s">
        <v>316</v>
      </c>
      <c r="F23" s="16"/>
      <c r="G23" s="16" t="s">
        <v>576</v>
      </c>
      <c r="H23" s="16"/>
      <c r="I23" s="16"/>
      <c r="J23" s="16" t="s">
        <v>317</v>
      </c>
      <c r="K23" s="16"/>
      <c r="L23" s="16" t="s">
        <v>43</v>
      </c>
      <c r="M23" s="16" t="s">
        <v>20</v>
      </c>
      <c r="N23" s="16">
        <v>98404</v>
      </c>
      <c r="O23" s="16" t="s">
        <v>21</v>
      </c>
      <c r="P23" s="16" t="s">
        <v>24</v>
      </c>
      <c r="Q23" s="16" t="s">
        <v>22</v>
      </c>
      <c r="R23" s="16" t="s">
        <v>23</v>
      </c>
      <c r="S23" s="18" t="s">
        <v>578</v>
      </c>
      <c r="T23" s="16">
        <v>23577</v>
      </c>
      <c r="U23" s="16">
        <v>0</v>
      </c>
      <c r="V23" s="16">
        <v>0</v>
      </c>
      <c r="W23" s="16">
        <v>23577</v>
      </c>
      <c r="X23" s="16" t="s">
        <v>24</v>
      </c>
      <c r="Y23" s="16"/>
      <c r="Z23" s="16"/>
      <c r="AA23" s="16"/>
      <c r="AB23" s="16"/>
      <c r="AC23" s="16"/>
      <c r="AD23" s="16"/>
    </row>
    <row r="24" spans="1:30" x14ac:dyDescent="0.2">
      <c r="A24" s="16" t="s">
        <v>87</v>
      </c>
      <c r="B24" s="16" t="s">
        <v>324</v>
      </c>
      <c r="C24" s="16" t="s">
        <v>325</v>
      </c>
      <c r="D24" s="16" t="s">
        <v>326</v>
      </c>
      <c r="E24" s="16" t="s">
        <v>320</v>
      </c>
      <c r="F24" s="16"/>
      <c r="G24" s="16" t="s">
        <v>576</v>
      </c>
      <c r="H24" s="16"/>
      <c r="I24" s="16"/>
      <c r="J24" s="16" t="s">
        <v>327</v>
      </c>
      <c r="K24" s="16"/>
      <c r="L24" s="16" t="s">
        <v>43</v>
      </c>
      <c r="M24" s="16" t="s">
        <v>20</v>
      </c>
      <c r="N24" s="16">
        <v>98443</v>
      </c>
      <c r="O24" s="16" t="s">
        <v>21</v>
      </c>
      <c r="P24" s="16" t="s">
        <v>24</v>
      </c>
      <c r="Q24" s="16" t="s">
        <v>22</v>
      </c>
      <c r="R24" s="16" t="s">
        <v>81</v>
      </c>
      <c r="S24" s="18" t="s">
        <v>578</v>
      </c>
      <c r="T24" s="16">
        <v>23577</v>
      </c>
      <c r="U24" s="16">
        <v>0</v>
      </c>
      <c r="V24" s="16">
        <v>24107</v>
      </c>
      <c r="W24" s="16">
        <v>0</v>
      </c>
      <c r="X24" s="16" t="s">
        <v>24</v>
      </c>
      <c r="Y24" s="16"/>
      <c r="Z24" s="16"/>
      <c r="AA24" s="16"/>
      <c r="AB24" s="16"/>
      <c r="AC24" s="16"/>
      <c r="AD24" s="16"/>
    </row>
    <row r="25" spans="1:30" x14ac:dyDescent="0.2">
      <c r="A25" s="16" t="s">
        <v>87</v>
      </c>
      <c r="B25" s="16" t="s">
        <v>341</v>
      </c>
      <c r="C25" s="16" t="s">
        <v>342</v>
      </c>
      <c r="D25" s="16" t="s">
        <v>343</v>
      </c>
      <c r="E25" s="16" t="s">
        <v>344</v>
      </c>
      <c r="F25" s="16"/>
      <c r="G25" s="16" t="s">
        <v>576</v>
      </c>
      <c r="H25" s="16"/>
      <c r="I25" s="16"/>
      <c r="J25" s="16" t="s">
        <v>345</v>
      </c>
      <c r="K25" s="16"/>
      <c r="L25" s="16" t="s">
        <v>346</v>
      </c>
      <c r="M25" s="16" t="s">
        <v>20</v>
      </c>
      <c r="N25" s="16">
        <v>98002</v>
      </c>
      <c r="O25" s="16" t="s">
        <v>21</v>
      </c>
      <c r="P25" s="16" t="s">
        <v>24</v>
      </c>
      <c r="Q25" s="16" t="s">
        <v>22</v>
      </c>
      <c r="R25" s="16" t="s">
        <v>288</v>
      </c>
      <c r="S25" s="18" t="s">
        <v>578</v>
      </c>
      <c r="T25" s="16">
        <v>23577</v>
      </c>
      <c r="U25" s="16">
        <v>0</v>
      </c>
      <c r="V25" s="16">
        <v>821</v>
      </c>
      <c r="W25" s="16">
        <v>22756</v>
      </c>
      <c r="X25" s="16" t="s">
        <v>24</v>
      </c>
      <c r="Y25" s="16"/>
      <c r="Z25" s="16"/>
      <c r="AA25" s="16"/>
      <c r="AB25" s="16"/>
      <c r="AC25" s="16"/>
      <c r="AD25" s="16"/>
    </row>
    <row r="26" spans="1:30" x14ac:dyDescent="0.2">
      <c r="A26" s="16" t="s">
        <v>87</v>
      </c>
      <c r="B26" s="16" t="s">
        <v>347</v>
      </c>
      <c r="C26" s="16" t="s">
        <v>348</v>
      </c>
      <c r="D26" s="16" t="s">
        <v>349</v>
      </c>
      <c r="E26" s="16" t="s">
        <v>350</v>
      </c>
      <c r="F26" s="16"/>
      <c r="G26" s="16" t="s">
        <v>576</v>
      </c>
      <c r="H26" s="16"/>
      <c r="I26" s="16"/>
      <c r="J26" s="16" t="s">
        <v>351</v>
      </c>
      <c r="K26" s="16"/>
      <c r="L26" s="16" t="s">
        <v>352</v>
      </c>
      <c r="M26" s="16" t="s">
        <v>20</v>
      </c>
      <c r="N26" s="16" t="s">
        <v>353</v>
      </c>
      <c r="O26" s="16" t="s">
        <v>21</v>
      </c>
      <c r="P26" s="16" t="s">
        <v>24</v>
      </c>
      <c r="Q26" s="16" t="s">
        <v>22</v>
      </c>
      <c r="R26" s="16" t="s">
        <v>354</v>
      </c>
      <c r="S26" s="18" t="s">
        <v>238</v>
      </c>
      <c r="T26" s="16">
        <v>23577</v>
      </c>
      <c r="U26" s="16">
        <v>0</v>
      </c>
      <c r="V26" s="16">
        <v>0</v>
      </c>
      <c r="W26" s="16">
        <v>23577</v>
      </c>
      <c r="X26" s="16" t="s">
        <v>24</v>
      </c>
      <c r="Y26" s="16"/>
      <c r="Z26" s="16"/>
      <c r="AA26" s="16"/>
      <c r="AB26" s="16"/>
      <c r="AC26" s="16"/>
      <c r="AD26" s="16"/>
    </row>
    <row r="27" spans="1:30" x14ac:dyDescent="0.2">
      <c r="A27" s="16" t="s">
        <v>87</v>
      </c>
      <c r="B27" s="16" t="s">
        <v>360</v>
      </c>
      <c r="C27" s="16" t="s">
        <v>361</v>
      </c>
      <c r="D27" s="16" t="s">
        <v>143</v>
      </c>
      <c r="E27" s="16" t="s">
        <v>362</v>
      </c>
      <c r="F27" s="16"/>
      <c r="G27" s="16" t="s">
        <v>576</v>
      </c>
      <c r="H27" s="16"/>
      <c r="I27" s="16"/>
      <c r="J27" s="16" t="s">
        <v>363</v>
      </c>
      <c r="K27" s="16"/>
      <c r="L27" s="16" t="s">
        <v>43</v>
      </c>
      <c r="M27" s="16" t="s">
        <v>20</v>
      </c>
      <c r="N27" s="16" t="s">
        <v>364</v>
      </c>
      <c r="O27" s="16" t="s">
        <v>21</v>
      </c>
      <c r="P27" s="16" t="s">
        <v>24</v>
      </c>
      <c r="Q27" s="16" t="s">
        <v>22</v>
      </c>
      <c r="R27" s="16" t="s">
        <v>365</v>
      </c>
      <c r="S27" s="18" t="s">
        <v>578</v>
      </c>
      <c r="T27" s="16">
        <v>23577</v>
      </c>
      <c r="U27" s="16">
        <v>0</v>
      </c>
      <c r="V27" s="16">
        <v>0</v>
      </c>
      <c r="W27" s="16">
        <v>23577</v>
      </c>
      <c r="X27" s="16" t="s">
        <v>24</v>
      </c>
      <c r="Y27" s="16"/>
      <c r="Z27" s="16"/>
      <c r="AA27" s="16"/>
      <c r="AB27" s="16"/>
      <c r="AC27" s="16"/>
      <c r="AD27" s="16"/>
    </row>
    <row r="28" spans="1:30" x14ac:dyDescent="0.2">
      <c r="A28" s="16" t="s">
        <v>87</v>
      </c>
      <c r="B28" s="16" t="s">
        <v>369</v>
      </c>
      <c r="C28" s="16" t="s">
        <v>348</v>
      </c>
      <c r="D28" s="16" t="s">
        <v>370</v>
      </c>
      <c r="E28" s="16" t="s">
        <v>371</v>
      </c>
      <c r="F28" s="16"/>
      <c r="G28" s="16" t="s">
        <v>576</v>
      </c>
      <c r="H28" s="16"/>
      <c r="I28" s="16"/>
      <c r="J28" s="16" t="s">
        <v>372</v>
      </c>
      <c r="K28" s="16"/>
      <c r="L28" s="16" t="s">
        <v>373</v>
      </c>
      <c r="M28" s="16" t="s">
        <v>20</v>
      </c>
      <c r="N28" s="16">
        <v>98248</v>
      </c>
      <c r="O28" s="16" t="s">
        <v>21</v>
      </c>
      <c r="P28" s="16" t="s">
        <v>24</v>
      </c>
      <c r="Q28" s="16" t="s">
        <v>22</v>
      </c>
      <c r="R28" s="16" t="s">
        <v>354</v>
      </c>
      <c r="S28" s="18" t="s">
        <v>238</v>
      </c>
      <c r="T28" s="16">
        <v>23577</v>
      </c>
      <c r="U28" s="16">
        <v>0</v>
      </c>
      <c r="V28" s="16">
        <v>6877</v>
      </c>
      <c r="W28" s="16">
        <v>16700</v>
      </c>
      <c r="X28" s="16" t="s">
        <v>24</v>
      </c>
      <c r="Y28" s="16"/>
      <c r="Z28" s="16"/>
      <c r="AA28" s="16"/>
      <c r="AB28" s="16"/>
      <c r="AC28" s="16"/>
      <c r="AD28" s="16"/>
    </row>
    <row r="29" spans="1:30" x14ac:dyDescent="0.2">
      <c r="A29" s="16" t="s">
        <v>87</v>
      </c>
      <c r="B29" s="16" t="s">
        <v>393</v>
      </c>
      <c r="C29" s="16" t="s">
        <v>394</v>
      </c>
      <c r="D29" s="16" t="s">
        <v>148</v>
      </c>
      <c r="E29" s="16" t="s">
        <v>395</v>
      </c>
      <c r="F29" s="16"/>
      <c r="G29" s="16" t="s">
        <v>576</v>
      </c>
      <c r="H29" s="16"/>
      <c r="I29" s="16"/>
      <c r="J29" s="16" t="s">
        <v>396</v>
      </c>
      <c r="K29" s="16"/>
      <c r="L29" s="16" t="s">
        <v>30</v>
      </c>
      <c r="M29" s="16" t="s">
        <v>20</v>
      </c>
      <c r="N29" s="16">
        <v>98508</v>
      </c>
      <c r="O29" s="16" t="s">
        <v>21</v>
      </c>
      <c r="P29" s="16" t="s">
        <v>24</v>
      </c>
      <c r="Q29" s="16" t="s">
        <v>22</v>
      </c>
      <c r="R29" s="16" t="s">
        <v>397</v>
      </c>
      <c r="S29" s="18" t="s">
        <v>578</v>
      </c>
      <c r="T29" s="16">
        <v>23577</v>
      </c>
      <c r="U29" s="16">
        <v>0</v>
      </c>
      <c r="V29" s="16">
        <v>0</v>
      </c>
      <c r="W29" s="16">
        <v>23577</v>
      </c>
      <c r="X29" s="16" t="s">
        <v>24</v>
      </c>
      <c r="Y29" s="16"/>
      <c r="Z29" s="16"/>
      <c r="AA29" s="16"/>
      <c r="AB29" s="16"/>
      <c r="AC29" s="16"/>
      <c r="AD29" s="16"/>
    </row>
    <row r="30" spans="1:30" x14ac:dyDescent="0.2">
      <c r="A30" s="16" t="s">
        <v>87</v>
      </c>
      <c r="B30" s="16" t="s">
        <v>490</v>
      </c>
      <c r="C30" s="16" t="s">
        <v>491</v>
      </c>
      <c r="D30" s="16" t="s">
        <v>492</v>
      </c>
      <c r="E30" s="16" t="s">
        <v>493</v>
      </c>
      <c r="F30" s="16"/>
      <c r="G30" s="16" t="s">
        <v>576</v>
      </c>
      <c r="H30" s="16"/>
      <c r="I30" s="16"/>
      <c r="J30" s="16" t="s">
        <v>494</v>
      </c>
      <c r="K30" s="16"/>
      <c r="L30" s="16" t="s">
        <v>495</v>
      </c>
      <c r="M30" s="16" t="s">
        <v>20</v>
      </c>
      <c r="N30" s="16">
        <v>99155</v>
      </c>
      <c r="O30" s="16" t="s">
        <v>21</v>
      </c>
      <c r="P30" s="16" t="s">
        <v>24</v>
      </c>
      <c r="Q30" s="16" t="s">
        <v>22</v>
      </c>
      <c r="R30" s="16" t="s">
        <v>63</v>
      </c>
      <c r="S30" s="18" t="s">
        <v>578</v>
      </c>
      <c r="T30" s="16">
        <v>23577</v>
      </c>
      <c r="U30" s="16">
        <v>0</v>
      </c>
      <c r="V30" s="16">
        <v>0</v>
      </c>
      <c r="W30" s="16">
        <v>23577</v>
      </c>
      <c r="X30" s="16" t="s">
        <v>24</v>
      </c>
      <c r="Y30" s="16"/>
      <c r="Z30" s="16"/>
      <c r="AA30" s="16"/>
      <c r="AB30" s="16"/>
      <c r="AC30" s="16"/>
      <c r="AD30" s="16"/>
    </row>
    <row r="31" spans="1:30" x14ac:dyDescent="0.2">
      <c r="A31" s="16" t="s">
        <v>87</v>
      </c>
      <c r="B31" s="16" t="s">
        <v>500</v>
      </c>
      <c r="C31" s="16" t="s">
        <v>501</v>
      </c>
      <c r="D31" s="16" t="s">
        <v>502</v>
      </c>
      <c r="E31" s="16" t="s">
        <v>503</v>
      </c>
      <c r="F31" s="16"/>
      <c r="G31" s="16" t="s">
        <v>21</v>
      </c>
      <c r="H31" s="16"/>
      <c r="I31" s="16"/>
      <c r="J31" s="16" t="s">
        <v>504</v>
      </c>
      <c r="K31" s="16"/>
      <c r="L31" s="16" t="s">
        <v>505</v>
      </c>
      <c r="M31" s="16" t="s">
        <v>506</v>
      </c>
      <c r="N31" s="16">
        <v>97801</v>
      </c>
      <c r="O31" s="16" t="s">
        <v>21</v>
      </c>
      <c r="P31" s="16" t="s">
        <v>24</v>
      </c>
      <c r="Q31" s="16" t="s">
        <v>22</v>
      </c>
      <c r="R31" s="16" t="s">
        <v>81</v>
      </c>
      <c r="S31" s="18" t="s">
        <v>578</v>
      </c>
      <c r="T31" s="16">
        <v>36135</v>
      </c>
      <c r="U31" s="16">
        <v>0</v>
      </c>
      <c r="V31" s="16">
        <v>1888</v>
      </c>
      <c r="W31" s="16">
        <v>34247</v>
      </c>
      <c r="X31" s="16" t="s">
        <v>24</v>
      </c>
      <c r="Y31" s="16"/>
      <c r="Z31" s="16"/>
      <c r="AA31" s="16"/>
      <c r="AB31" s="16"/>
      <c r="AC31" s="16"/>
      <c r="AD31" s="16"/>
    </row>
    <row r="32" spans="1:30" x14ac:dyDescent="0.2">
      <c r="A32" s="16" t="s">
        <v>87</v>
      </c>
      <c r="B32" s="16" t="s">
        <v>528</v>
      </c>
      <c r="C32" s="16" t="s">
        <v>77</v>
      </c>
      <c r="D32" s="16" t="s">
        <v>529</v>
      </c>
      <c r="E32" s="16" t="s">
        <v>525</v>
      </c>
      <c r="F32" s="16"/>
      <c r="G32" s="16" t="s">
        <v>576</v>
      </c>
      <c r="H32" s="16"/>
      <c r="I32" s="16"/>
      <c r="J32" s="16" t="s">
        <v>530</v>
      </c>
      <c r="K32" s="16"/>
      <c r="L32" s="16" t="s">
        <v>93</v>
      </c>
      <c r="M32" s="16" t="s">
        <v>20</v>
      </c>
      <c r="N32" s="16">
        <v>98247</v>
      </c>
      <c r="O32" s="16" t="s">
        <v>21</v>
      </c>
      <c r="P32" s="16" t="s">
        <v>24</v>
      </c>
      <c r="Q32" s="16" t="s">
        <v>22</v>
      </c>
      <c r="R32" s="16" t="s">
        <v>531</v>
      </c>
      <c r="S32" s="18" t="s">
        <v>238</v>
      </c>
      <c r="T32" s="16">
        <v>23577</v>
      </c>
      <c r="U32" s="16">
        <v>0</v>
      </c>
      <c r="V32" s="16">
        <v>0</v>
      </c>
      <c r="W32" s="16">
        <v>23577</v>
      </c>
      <c r="X32" s="16" t="s">
        <v>24</v>
      </c>
      <c r="Y32" s="16"/>
      <c r="Z32" s="16"/>
      <c r="AA32" s="16"/>
      <c r="AB32" s="16"/>
      <c r="AC32" s="16"/>
      <c r="AD32" s="16"/>
    </row>
  </sheetData>
  <mergeCells count="11">
    <mergeCell ref="R12:X12"/>
    <mergeCell ref="AI12:AL12"/>
    <mergeCell ref="AZ12:BC12"/>
    <mergeCell ref="AY7:BB7"/>
    <mergeCell ref="AZ9:BB9"/>
    <mergeCell ref="AN10:BC10"/>
    <mergeCell ref="AN11:AP11"/>
    <mergeCell ref="AQ11:AT11"/>
    <mergeCell ref="AU11:AX11"/>
    <mergeCell ref="AY11:BA11"/>
    <mergeCell ref="BB11:BC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Consider</vt:lpstr>
      <vt:lpstr>DNC&amp;Defund</vt:lpstr>
      <vt:lpstr>DNC - in Sp16 Capstone</vt:lpstr>
      <vt:lpstr>TG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Gibbons, Randee</dc:creator>
  <cp:lastModifiedBy>Gibbons, Randee</cp:lastModifiedBy>
  <dcterms:created xsi:type="dcterms:W3CDTF">2016-04-18T23:45:04Z</dcterms:created>
  <dcterms:modified xsi:type="dcterms:W3CDTF">2016-04-28T17:19:14Z</dcterms:modified>
</cp:coreProperties>
</file>