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Financial Aid\2016-17 FA\"/>
    </mc:Choice>
  </mc:AlternateContent>
  <bookViews>
    <workbookView xWindow="0" yWindow="0" windowWidth="22935" windowHeight="10275" activeTab="3"/>
  </bookViews>
  <sheets>
    <sheet name="Summary" sheetId="1" r:id="rId1"/>
    <sheet name="Foundation Fship" sheetId="2" r:id="rId2"/>
    <sheet name="TESC Endowed Fship" sheetId="3" r:id="rId3"/>
    <sheet name="Soule" sheetId="4" r:id="rId4"/>
    <sheet name="John Walker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I12" i="3"/>
  <c r="I11" i="3"/>
  <c r="I10" i="3"/>
  <c r="I9" i="3"/>
  <c r="I8" i="3"/>
  <c r="I7" i="3"/>
  <c r="I6" i="3"/>
  <c r="I5" i="3"/>
  <c r="G12" i="3"/>
  <c r="G9" i="3"/>
  <c r="G8" i="3"/>
  <c r="G7" i="3"/>
  <c r="G6" i="3"/>
  <c r="G5" i="3"/>
  <c r="E12" i="3"/>
  <c r="G15" i="2"/>
  <c r="J33" i="2" l="1"/>
  <c r="I33" i="2"/>
  <c r="K33" i="2" s="1"/>
  <c r="H33" i="2"/>
  <c r="G33" i="2"/>
  <c r="G14" i="2"/>
  <c r="G32" i="2"/>
  <c r="G13" i="2"/>
  <c r="G12" i="2"/>
  <c r="G31" i="2"/>
  <c r="G30" i="2"/>
  <c r="G29" i="2"/>
  <c r="G28" i="2"/>
  <c r="G27" i="2"/>
  <c r="G26" i="2"/>
  <c r="G11" i="2"/>
  <c r="G10" i="2"/>
  <c r="G25" i="2"/>
  <c r="G9" i="2"/>
  <c r="G24" i="2"/>
  <c r="G8" i="2"/>
  <c r="G23" i="2"/>
  <c r="G22" i="2"/>
  <c r="G21" i="2"/>
  <c r="G20" i="2"/>
  <c r="G19" i="2"/>
  <c r="G7" i="2"/>
  <c r="G18" i="2"/>
  <c r="G6" i="2"/>
  <c r="G17" i="2"/>
  <c r="G5" i="2"/>
</calcChain>
</file>

<file path=xl/sharedStrings.xml><?xml version="1.0" encoding="utf-8"?>
<sst xmlns="http://schemas.openxmlformats.org/spreadsheetml/2006/main" count="474" uniqueCount="270">
  <si>
    <r>
      <t xml:space="preserve">Graduate Scholarships </t>
    </r>
    <r>
      <rPr>
        <sz val="12"/>
        <rFont val="Arial"/>
        <family val="2"/>
      </rPr>
      <t>(as 4/20/17)</t>
    </r>
  </si>
  <si>
    <t>D Code</t>
  </si>
  <si>
    <t>Actual # of Awards</t>
  </si>
  <si>
    <t xml:space="preserve">Budget Amt </t>
  </si>
  <si>
    <t xml:space="preserve">Spent Amount  </t>
  </si>
  <si>
    <t>Fall</t>
  </si>
  <si>
    <t xml:space="preserve">Winter </t>
  </si>
  <si>
    <t>Spring</t>
  </si>
  <si>
    <t>Balance</t>
  </si>
  <si>
    <r>
      <t>Foundation Fellowship</t>
    </r>
    <r>
      <rPr>
        <sz val="12"/>
        <rFont val="Arial"/>
        <family val="2"/>
      </rPr>
      <t xml:space="preserve"> </t>
    </r>
  </si>
  <si>
    <t>FS11</t>
  </si>
  <si>
    <t xml:space="preserve">$   26,250.00 </t>
  </si>
  <si>
    <t xml:space="preserve"> $         20,850.00 </t>
  </si>
  <si>
    <t xml:space="preserve"> $7,201.00 </t>
  </si>
  <si>
    <t xml:space="preserve"> $4,626.00 </t>
  </si>
  <si>
    <t xml:space="preserve"> $9,023.00 </t>
  </si>
  <si>
    <t>FS36</t>
  </si>
  <si>
    <t xml:space="preserve">$   14,293.00 </t>
  </si>
  <si>
    <t xml:space="preserve"> $           8,062.00 </t>
  </si>
  <si>
    <t xml:space="preserve"> $3,087.00 </t>
  </si>
  <si>
    <t xml:space="preserve"> $2,487.00 </t>
  </si>
  <si>
    <t xml:space="preserve"> $2,488.00 </t>
  </si>
  <si>
    <t>Alumni Association Graduate</t>
  </si>
  <si>
    <t>FS25</t>
  </si>
  <si>
    <t xml:space="preserve">$     3,000.00 </t>
  </si>
  <si>
    <t xml:space="preserve"> $           2,000.00 </t>
  </si>
  <si>
    <t xml:space="preserve"> $   333.00 </t>
  </si>
  <si>
    <t xml:space="preserve"> $1,334.00 </t>
  </si>
  <si>
    <r>
      <t>Judge Fuller Fellowship</t>
    </r>
    <r>
      <rPr>
        <sz val="12"/>
        <rFont val="Arial"/>
        <family val="2"/>
      </rPr>
      <t xml:space="preserve"> </t>
    </r>
  </si>
  <si>
    <t>FS23</t>
  </si>
  <si>
    <t xml:space="preserve">$     2,872.00 </t>
  </si>
  <si>
    <t xml:space="preserve"> $           2,154.00 </t>
  </si>
  <si>
    <t xml:space="preserve"> $   838.00 </t>
  </si>
  <si>
    <t xml:space="preserve"> $   479.00 </t>
  </si>
  <si>
    <t xml:space="preserve"> $   837.00 </t>
  </si>
  <si>
    <t xml:space="preserve">Sara Ann Bilezikian Fellowship </t>
  </si>
  <si>
    <t>FS55</t>
  </si>
  <si>
    <t xml:space="preserve">$   17,063.00 </t>
  </si>
  <si>
    <t xml:space="preserve"> $         16,875.00 </t>
  </si>
  <si>
    <t xml:space="preserve"> $7,521.00 </t>
  </si>
  <si>
    <t xml:space="preserve"> $4,677.00 </t>
  </si>
  <si>
    <t xml:space="preserve">Evergreen Sustainability Fellowship  </t>
  </si>
  <si>
    <t>FS79</t>
  </si>
  <si>
    <t xml:space="preserve">$   20,982.00 </t>
  </si>
  <si>
    <t xml:space="preserve"> $                      -   </t>
  </si>
  <si>
    <t xml:space="preserve"> $           -   </t>
  </si>
  <si>
    <t xml:space="preserve">Soule Family Fellowship  </t>
  </si>
  <si>
    <t>FS92</t>
  </si>
  <si>
    <t xml:space="preserve">$     2,199.00 </t>
  </si>
  <si>
    <t xml:space="preserve">$          1,466.00 </t>
  </si>
  <si>
    <t>Sue Crystal Memorial Scholarship</t>
  </si>
  <si>
    <t>FS99</t>
  </si>
  <si>
    <t>$                      -</t>
  </si>
  <si>
    <t xml:space="preserve">$           -   </t>
  </si>
  <si>
    <t>Sara Bilezikian Fellowship in Sustainability</t>
  </si>
  <si>
    <t>F040</t>
  </si>
  <si>
    <t xml:space="preserve">$     5,963.00 </t>
  </si>
  <si>
    <t>MES Directors Fellowship in Sustainability</t>
  </si>
  <si>
    <t>F162</t>
  </si>
  <si>
    <t xml:space="preserve">$     1,462.00 </t>
  </si>
  <si>
    <t xml:space="preserve">John Walker Fellowship </t>
  </si>
  <si>
    <t>FS12</t>
  </si>
  <si>
    <t xml:space="preserve">$        400.00 </t>
  </si>
  <si>
    <t xml:space="preserve"> $           1,133.00 </t>
  </si>
  <si>
    <t xml:space="preserve"> $   377.00 </t>
  </si>
  <si>
    <t xml:space="preserve"> $   377.00 </t>
  </si>
  <si>
    <t xml:space="preserve"> $   379.00 </t>
  </si>
  <si>
    <t xml:space="preserve">Teacher Ed Diversity Scholarship </t>
  </si>
  <si>
    <t>FS24</t>
  </si>
  <si>
    <t xml:space="preserve">$        500.00 </t>
  </si>
  <si>
    <t xml:space="preserve"> $           1,218.00 </t>
  </si>
  <si>
    <t xml:space="preserve"> $   559.00 </t>
  </si>
  <si>
    <t xml:space="preserve"> $   300.00 </t>
  </si>
  <si>
    <t xml:space="preserve"> $   359.00 </t>
  </si>
  <si>
    <t>Let me know if you have any questions.</t>
  </si>
  <si>
    <t>Comments</t>
  </si>
  <si>
    <t>MES</t>
  </si>
  <si>
    <t>MIT</t>
  </si>
  <si>
    <t>Scott</t>
  </si>
  <si>
    <t>TG</t>
  </si>
  <si>
    <t>Rollover option?</t>
  </si>
  <si>
    <t>NO</t>
  </si>
  <si>
    <t>Y</t>
  </si>
  <si>
    <t>MIT/TG</t>
  </si>
  <si>
    <t># of Awards</t>
  </si>
  <si>
    <t>A#</t>
  </si>
  <si>
    <t>Name</t>
  </si>
  <si>
    <t>Budget Amt</t>
  </si>
  <si>
    <t xml:space="preserve">Idividual Award </t>
  </si>
  <si>
    <t>A00234722</t>
  </si>
  <si>
    <t>Andrews, Hannah Mary</t>
  </si>
  <si>
    <t>A00108066</t>
  </si>
  <si>
    <t>Arbeeny, Maggie Sipp</t>
  </si>
  <si>
    <t>A00373573</t>
  </si>
  <si>
    <t>Arbogast, Alexandria Dennae</t>
  </si>
  <si>
    <t>A00398425</t>
  </si>
  <si>
    <t>Bennett, Aletia Karen</t>
  </si>
  <si>
    <t>A00130725</t>
  </si>
  <si>
    <t>Blackhorn-Delph, Fox Christopher</t>
  </si>
  <si>
    <t>A00216461</t>
  </si>
  <si>
    <t>Caldwell, Michael Patrick</t>
  </si>
  <si>
    <t>A00395802</t>
  </si>
  <si>
    <t>Calloway, Maxwell Dunay</t>
  </si>
  <si>
    <t>A00397021</t>
  </si>
  <si>
    <t>Campeau, Ryan Bonnell</t>
  </si>
  <si>
    <t>A00353263</t>
  </si>
  <si>
    <t>Corda, Katarina M</t>
  </si>
  <si>
    <t>A00321584</t>
  </si>
  <si>
    <t>Davidson, Molly Michelle</t>
  </si>
  <si>
    <t>A00351974</t>
  </si>
  <si>
    <t>Hruska, Rhianna Malinee</t>
  </si>
  <si>
    <t>A00377633</t>
  </si>
  <si>
    <t>Johnson, Kent S</t>
  </si>
  <si>
    <t>A00275176</t>
  </si>
  <si>
    <t>Kronenberg, Lea Elise</t>
  </si>
  <si>
    <t>A00398298</t>
  </si>
  <si>
    <t>Odell, Kelly C</t>
  </si>
  <si>
    <t>A00369043</t>
  </si>
  <si>
    <t>Pitrof, Yvonne Marie</t>
  </si>
  <si>
    <t>A00237846</t>
  </si>
  <si>
    <t>Radtke, Galen D</t>
  </si>
  <si>
    <t>A00232727</t>
  </si>
  <si>
    <t>Savoy, Shae Marie</t>
  </si>
  <si>
    <t>A00332608</t>
  </si>
  <si>
    <t>Srey, Chandawin Bun</t>
  </si>
  <si>
    <t>A00395380</t>
  </si>
  <si>
    <t>Stelling, Kyla Irene</t>
  </si>
  <si>
    <t>A00278053</t>
  </si>
  <si>
    <t>Taggart, Makenna Shae</t>
  </si>
  <si>
    <t>A00211244</t>
  </si>
  <si>
    <t>Tate, Michelle Jane</t>
  </si>
  <si>
    <t>A00397629</t>
  </si>
  <si>
    <t>Williams, Andrea Paula</t>
  </si>
  <si>
    <t>A00309523</t>
  </si>
  <si>
    <t>Williams, Derrick Morrison</t>
  </si>
  <si>
    <t>A00108956</t>
  </si>
  <si>
    <t>Woodall, Melissa Kay</t>
  </si>
  <si>
    <t>A00329964</t>
  </si>
  <si>
    <t>Yorba, Christine</t>
  </si>
  <si>
    <t>A00352847</t>
  </si>
  <si>
    <t>Zuehl-Miller, Jessica</t>
  </si>
  <si>
    <t>#</t>
  </si>
  <si>
    <t>aid yr</t>
  </si>
  <si>
    <t>campus</t>
  </si>
  <si>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</si>
  <si>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</si>
  <si>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</si>
  <si>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</si>
  <si>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</si>
  <si>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</si>
  <si>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</si>
  <si>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</si>
  <si>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</si>
  <si>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program</t>
  </si>
  <si>
    <t>category</t>
  </si>
  <si>
    <t>registered</t>
  </si>
  <si>
    <t>app status</t>
  </si>
  <si>
    <t>decision</t>
  </si>
  <si>
    <t>start term</t>
  </si>
  <si>
    <t>eligible</t>
  </si>
  <si>
    <t>fafsa rec'd</t>
  </si>
  <si>
    <t>cost of education</t>
  </si>
  <si>
    <t>offer</t>
  </si>
  <si>
    <t>family contribution</t>
  </si>
  <si>
    <t>unmet need</t>
  </si>
  <si>
    <t>waivers</t>
  </si>
  <si>
    <t>loans offered</t>
  </si>
  <si>
    <t>loans accepted</t>
  </si>
  <si>
    <t>evergreen need grant</t>
  </si>
  <si>
    <t>OLY</t>
  </si>
  <si>
    <t>A00396876</t>
  </si>
  <si>
    <t>Arielle</t>
  </si>
  <si>
    <t>Suzanne</t>
  </si>
  <si>
    <t>Benson</t>
  </si>
  <si>
    <t>benari21@evergreen.edu</t>
  </si>
  <si>
    <t>3605 Landau Ave NE</t>
  </si>
  <si>
    <t>Olympia</t>
  </si>
  <si>
    <t>WA</t>
  </si>
  <si>
    <t>MPA</t>
  </si>
  <si>
    <t>Resident Graduate</t>
  </si>
  <si>
    <t/>
  </si>
  <si>
    <t>AS</t>
  </si>
  <si>
    <t>2016-02-05</t>
  </si>
  <si>
    <t>Fed Direct Unsubsidized Loan-DLU-  $20500</t>
  </si>
  <si>
    <t>Soule Family Fellowship-SOULE-  $733</t>
  </si>
  <si>
    <t>A00374135</t>
  </si>
  <si>
    <t>Seth</t>
  </si>
  <si>
    <t>Coady</t>
  </si>
  <si>
    <t>Kolodziejski</t>
  </si>
  <si>
    <t>kolset10@evergreen.edu</t>
  </si>
  <si>
    <t>1361 Arcadia Rd. SE</t>
  </si>
  <si>
    <t>Shelton</t>
  </si>
  <si>
    <t>2016-02-16</t>
  </si>
  <si>
    <t>MPA Tuition Waiver-STWMPA-  $1200</t>
  </si>
  <si>
    <t>Fed Direct Unsubsidized Loan-DLU-  $9000</t>
  </si>
  <si>
    <t>A00396109</t>
  </si>
  <si>
    <t>Amanda</t>
  </si>
  <si>
    <t>Joy</t>
  </si>
  <si>
    <t>Romero</t>
  </si>
  <si>
    <t>romama10@evergreen.edu</t>
  </si>
  <si>
    <t>915 Capitol Way S Apt 11</t>
  </si>
  <si>
    <t>2016-01-11</t>
  </si>
  <si>
    <t>Fed Direct Unsubsidized Loan-DLU-  $12000</t>
  </si>
  <si>
    <t>A00340078</t>
  </si>
  <si>
    <t>Natasha</t>
  </si>
  <si>
    <t>House</t>
  </si>
  <si>
    <t>hounat13@evergreen.edu</t>
  </si>
  <si>
    <t>TESC Cashiers office</t>
  </si>
  <si>
    <t>2016-02-23</t>
  </si>
  <si>
    <t>MPA Tuition Waiver-STWMPA-  $1700</t>
  </si>
  <si>
    <t>Fed Direct Unsubsidized Loan-DLU-  $19886</t>
  </si>
  <si>
    <t>other awards 1</t>
  </si>
  <si>
    <t>other awards 2</t>
  </si>
  <si>
    <t xml:space="preserve">TESC Endowment Fellowships-GREND-  $660, </t>
  </si>
  <si>
    <t>John Walker Fellowship-WALKER-  $400</t>
  </si>
  <si>
    <t xml:space="preserve">TESC Endowment Fellowships-GREND-  $780, </t>
  </si>
  <si>
    <t>John Walker Fellowship-WALKER-  $733</t>
  </si>
  <si>
    <t>Comment</t>
  </si>
  <si>
    <t>Error: should be awarded Soule instead of John Walker</t>
  </si>
  <si>
    <t>16-17 Grad Program Scholarship Fund Update Analysis</t>
  </si>
  <si>
    <t>emailed Bentse, incl Scott</t>
  </si>
  <si>
    <t>In 16-17 FA Anal?</t>
  </si>
  <si>
    <t>y</t>
  </si>
  <si>
    <t>In 5/6/16 spreadsheet to Colby &amp; Bentse for correct amt?</t>
  </si>
  <si>
    <t>NO - reaward?</t>
  </si>
  <si>
    <t>In reaward spreadsheet?</t>
  </si>
  <si>
    <t>Foundation Fellowship = Evergreen Foundation Graduate Award</t>
  </si>
  <si>
    <t>=/all accounted for</t>
  </si>
  <si>
    <t>n/a</t>
  </si>
  <si>
    <t>TESC Endowed Fellowship/Graduate Endowed Fellowship</t>
  </si>
  <si>
    <t>first name used</t>
  </si>
  <si>
    <t>A00375562</t>
  </si>
  <si>
    <t>Josh</t>
  </si>
  <si>
    <t>Kyle</t>
  </si>
  <si>
    <t>Dye</t>
  </si>
  <si>
    <t>Amt In 5/6/16 spreadsheet to Colby &amp; Bentse</t>
  </si>
  <si>
    <t>Lea</t>
  </si>
  <si>
    <t>Elise</t>
  </si>
  <si>
    <t>Kronenberg</t>
  </si>
  <si>
    <t>A00268855</t>
  </si>
  <si>
    <t>Violet</t>
  </si>
  <si>
    <t>Elizabeth</t>
  </si>
  <si>
    <t>Lamb</t>
  </si>
  <si>
    <t>A00377168</t>
  </si>
  <si>
    <t>Sue</t>
  </si>
  <si>
    <t>J</t>
  </si>
  <si>
    <t>Rose</t>
  </si>
  <si>
    <t>A00330554</t>
  </si>
  <si>
    <t>Mallorie</t>
  </si>
  <si>
    <t>Nichole</t>
  </si>
  <si>
    <t>Shellmer</t>
  </si>
  <si>
    <t>Rollover to 17-18</t>
  </si>
  <si>
    <t>all $ awarded &amp; accounted for</t>
  </si>
  <si>
    <t>MPA PNAPP Fund Balance</t>
  </si>
  <si>
    <t>MPA PNAPP need to check?</t>
  </si>
  <si>
    <t>yes</t>
  </si>
  <si>
    <t>MPA PNAPP Total Award Amt</t>
  </si>
  <si>
    <t>no</t>
  </si>
  <si>
    <t>decliner</t>
  </si>
  <si>
    <t>Amt</t>
  </si>
  <si>
    <t>= 16-17 Fund Balance: Rollover to 17-18</t>
  </si>
  <si>
    <t>Action</t>
  </si>
  <si>
    <t>none</t>
  </si>
  <si>
    <r>
      <t>TESC Endowed Fellowship</t>
    </r>
    <r>
      <rPr>
        <sz val="14"/>
        <rFont val="Arial"/>
        <family val="2"/>
      </rPr>
      <t xml:space="preserve"> (Grad Fellowship Trust)</t>
    </r>
  </si>
  <si>
    <t>From 2 F16 admits who WD (Rose, 600 &amp; Shellmer, 660)</t>
  </si>
  <si>
    <t>emailed Bentse: after balancing with John Walker, all $ awarded and accounted for</t>
  </si>
  <si>
    <t>Info from 2016-17 Financial Aid Analysis</t>
  </si>
  <si>
    <t>Soule</t>
  </si>
  <si>
    <t>John Walker</t>
  </si>
  <si>
    <r>
      <t xml:space="preserve">As of 4/25/17, all awards checked and accounted for; </t>
    </r>
    <r>
      <rPr>
        <u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>0 fund balance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</si>
</sst>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color rgb="FF00B050"/>
      <name val="Arial"/>
      <family val="2"/>
    </font>
    <font>
      <sz val="11"/>
      <color rgb="FF000000"/>
      <name val="Calibri"/>
      <family val="2"/>
    </font>
    <font>
      <b/>
      <sz val="12"/>
      <color rgb="FFFF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B050"/>
      <name val="Arial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5B3D7"/>
      </left>
      <right/>
      <top style="medium">
        <color rgb="FF95B3D7"/>
      </top>
      <bottom/>
      <diagonal/>
    </border>
    <border>
      <left/>
      <right style="medium">
        <color indexed="64"/>
      </right>
      <top style="medium">
        <color rgb="FF95B3D7"/>
      </top>
      <bottom/>
      <diagonal/>
    </border>
    <border>
      <left/>
      <right/>
      <top style="medium">
        <color rgb="FF95B3D7"/>
      </top>
      <bottom/>
      <diagonal/>
    </border>
    <border>
      <left/>
      <right style="medium">
        <color rgb="FF95B3D7"/>
      </right>
      <top style="medium">
        <color rgb="FF95B3D7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0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44" fontId="6" fillId="0" borderId="0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8" fontId="6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/>
    <xf numFmtId="0" fontId="4" fillId="4" borderId="1" xfId="0" applyFont="1" applyFill="1" applyBorder="1"/>
    <xf numFmtId="0" fontId="5" fillId="4" borderId="0" xfId="0" applyFont="1" applyFill="1" applyBorder="1" applyAlignment="1">
      <alignment horizontal="center"/>
    </xf>
    <xf numFmtId="0" fontId="11" fillId="4" borderId="0" xfId="0" applyFont="1" applyFill="1" applyBorder="1"/>
    <xf numFmtId="44" fontId="4" fillId="4" borderId="0" xfId="1" applyFont="1" applyFill="1" applyBorder="1"/>
    <xf numFmtId="5" fontId="11" fillId="4" borderId="0" xfId="1" applyNumberFormat="1" applyFont="1" applyFill="1" applyBorder="1"/>
    <xf numFmtId="5" fontId="11" fillId="4" borderId="0" xfId="2" applyNumberFormat="1" applyFont="1" applyFill="1" applyBorder="1"/>
    <xf numFmtId="8" fontId="0" fillId="4" borderId="0" xfId="0" applyNumberFormat="1" applyFill="1" applyBorder="1"/>
    <xf numFmtId="0" fontId="0" fillId="4" borderId="0" xfId="0" applyFill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44" fontId="4" fillId="0" borderId="0" xfId="1" applyFont="1" applyBorder="1"/>
    <xf numFmtId="5" fontId="11" fillId="0" borderId="0" xfId="1" applyNumberFormat="1" applyFont="1" applyBorder="1"/>
    <xf numFmtId="5" fontId="11" fillId="0" borderId="0" xfId="2" applyNumberFormat="1" applyFont="1" applyBorder="1"/>
    <xf numFmtId="8" fontId="0" fillId="0" borderId="0" xfId="0" applyNumberFormat="1" applyBorder="1"/>
    <xf numFmtId="0" fontId="4" fillId="5" borderId="0" xfId="0" applyFont="1" applyFill="1" applyBorder="1"/>
    <xf numFmtId="0" fontId="4" fillId="6" borderId="1" xfId="0" applyFont="1" applyFill="1" applyBorder="1"/>
    <xf numFmtId="0" fontId="4" fillId="6" borderId="0" xfId="0" applyFont="1" applyFill="1" applyBorder="1" applyAlignment="1">
      <alignment horizontal="center"/>
    </xf>
    <xf numFmtId="0" fontId="5" fillId="6" borderId="0" xfId="0" applyFont="1" applyFill="1" applyBorder="1"/>
    <xf numFmtId="44" fontId="4" fillId="7" borderId="0" xfId="1" applyFont="1" applyFill="1" applyBorder="1"/>
    <xf numFmtId="44" fontId="4" fillId="6" borderId="0" xfId="1" applyFont="1" applyFill="1" applyBorder="1"/>
    <xf numFmtId="8" fontId="4" fillId="6" borderId="0" xfId="0" applyNumberFormat="1" applyFont="1" applyFill="1" applyBorder="1"/>
    <xf numFmtId="0" fontId="0" fillId="0" borderId="0" xfId="0" applyAlignment="1">
      <alignment wrapText="1"/>
    </xf>
    <xf numFmtId="0" fontId="0" fillId="8" borderId="0" xfId="0" applyFill="1"/>
    <xf numFmtId="0" fontId="2" fillId="8" borderId="0" xfId="0" applyFont="1" applyFill="1"/>
    <xf numFmtId="0" fontId="2" fillId="8" borderId="0" xfId="0" applyFont="1" applyFill="1" applyAlignment="1">
      <alignment wrapText="1"/>
    </xf>
    <xf numFmtId="0" fontId="2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0" fillId="9" borderId="0" xfId="0" applyFill="1"/>
    <xf numFmtId="0" fontId="4" fillId="10" borderId="1" xfId="0" applyFont="1" applyFill="1" applyBorder="1"/>
    <xf numFmtId="0" fontId="5" fillId="10" borderId="0" xfId="0" applyFont="1" applyFill="1" applyBorder="1" applyAlignment="1">
      <alignment horizontal="center"/>
    </xf>
    <xf numFmtId="0" fontId="11" fillId="10" borderId="0" xfId="0" applyFont="1" applyFill="1" applyBorder="1"/>
    <xf numFmtId="44" fontId="4" fillId="10" borderId="0" xfId="1" applyFont="1" applyFill="1" applyBorder="1"/>
    <xf numFmtId="5" fontId="11" fillId="10" borderId="0" xfId="1" applyNumberFormat="1" applyFont="1" applyFill="1" applyBorder="1"/>
    <xf numFmtId="5" fontId="11" fillId="10" borderId="0" xfId="2" applyNumberFormat="1" applyFont="1" applyFill="1" applyBorder="1"/>
    <xf numFmtId="8" fontId="0" fillId="10" borderId="0" xfId="0" applyNumberFormat="1" applyFill="1" applyBorder="1"/>
    <xf numFmtId="0" fontId="0" fillId="10" borderId="0" xfId="0" applyFill="1"/>
    <xf numFmtId="0" fontId="0" fillId="0" borderId="0" xfId="0" quotePrefix="1"/>
    <xf numFmtId="0" fontId="0" fillId="0" borderId="2" xfId="0" applyBorder="1" applyAlignment="1">
      <alignment wrapText="1"/>
    </xf>
    <xf numFmtId="0" fontId="0" fillId="0" borderId="2" xfId="0" applyBorder="1"/>
    <xf numFmtId="0" fontId="12" fillId="0" borderId="2" xfId="0" applyFont="1" applyBorder="1"/>
    <xf numFmtId="0" fontId="11" fillId="0" borderId="0" xfId="0" applyFont="1" applyFill="1" applyBorder="1" applyAlignment="1">
      <alignment horizontal="center" vertical="center" wrapText="1"/>
    </xf>
    <xf numFmtId="1" fontId="0" fillId="0" borderId="2" xfId="0" applyNumberFormat="1" applyBorder="1"/>
    <xf numFmtId="0" fontId="0" fillId="0" borderId="3" xfId="0" applyFill="1" applyBorder="1"/>
    <xf numFmtId="0" fontId="0" fillId="0" borderId="0" xfId="0" applyFill="1" applyBorder="1" applyAlignment="1">
      <alignment wrapText="1"/>
    </xf>
    <xf numFmtId="1" fontId="0" fillId="0" borderId="0" xfId="0" applyNumberFormat="1"/>
    <xf numFmtId="1" fontId="0" fillId="0" borderId="0" xfId="0" applyNumberFormat="1" applyFill="1" applyBorder="1"/>
    <xf numFmtId="1" fontId="2" fillId="11" borderId="4" xfId="0" applyNumberFormat="1" applyFont="1" applyFill="1" applyBorder="1"/>
    <xf numFmtId="0" fontId="2" fillId="11" borderId="6" xfId="0" quotePrefix="1" applyFont="1" applyFill="1" applyBorder="1"/>
    <xf numFmtId="0" fontId="2" fillId="11" borderId="6" xfId="0" applyFont="1" applyFill="1" applyBorder="1"/>
    <xf numFmtId="0" fontId="2" fillId="11" borderId="7" xfId="0" applyFont="1" applyFill="1" applyBorder="1"/>
    <xf numFmtId="1" fontId="13" fillId="11" borderId="5" xfId="0" applyNumberFormat="1" applyFont="1" applyFill="1" applyBorder="1"/>
    <xf numFmtId="0" fontId="4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vertical="center"/>
    </xf>
    <xf numFmtId="0" fontId="4" fillId="12" borderId="2" xfId="0" applyFont="1" applyFill="1" applyBorder="1" applyAlignment="1">
      <alignment horizontal="center" vertical="center"/>
    </xf>
    <xf numFmtId="8" fontId="7" fillId="12" borderId="2" xfId="0" applyNumberFormat="1" applyFont="1" applyFill="1" applyBorder="1" applyAlignment="1">
      <alignment horizontal="right" vertical="center"/>
    </xf>
    <xf numFmtId="6" fontId="4" fillId="12" borderId="2" xfId="0" applyNumberFormat="1" applyFont="1" applyFill="1" applyBorder="1" applyAlignment="1">
      <alignment vertical="center"/>
    </xf>
    <xf numFmtId="164" fontId="4" fillId="12" borderId="2" xfId="0" applyNumberFormat="1" applyFont="1" applyFill="1" applyBorder="1" applyAlignment="1">
      <alignment vertical="center"/>
    </xf>
    <xf numFmtId="0" fontId="0" fillId="12" borderId="2" xfId="0" applyFill="1" applyBorder="1" applyAlignment="1">
      <alignment wrapText="1"/>
    </xf>
    <xf numFmtId="0" fontId="0" fillId="12" borderId="2" xfId="0" applyFill="1" applyBorder="1"/>
    <xf numFmtId="6" fontId="4" fillId="13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8" fontId="7" fillId="3" borderId="2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8" fontId="7" fillId="0" borderId="2" xfId="0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6" fontId="4" fillId="12" borderId="2" xfId="0" applyNumberFormat="1" applyFont="1" applyFill="1" applyBorder="1" applyAlignment="1">
      <alignment horizontal="right" vertical="center"/>
    </xf>
    <xf numFmtId="0" fontId="2" fillId="12" borderId="2" xfId="0" applyFont="1" applyFill="1" applyBorder="1" applyAlignment="1">
      <alignment wrapText="1"/>
    </xf>
    <xf numFmtId="0" fontId="3" fillId="0" borderId="2" xfId="0" applyFont="1" applyBorder="1"/>
    <xf numFmtId="0" fontId="8" fillId="0" borderId="2" xfId="0" applyFont="1" applyBorder="1" applyAlignment="1">
      <alignment horizontal="center" vertical="center"/>
    </xf>
    <xf numFmtId="0" fontId="9" fillId="12" borderId="2" xfId="0" applyFont="1" applyFill="1" applyBorder="1" applyAlignment="1">
      <alignment vertical="center"/>
    </xf>
    <xf numFmtId="8" fontId="9" fillId="12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8" fontId="9" fillId="0" borderId="2" xfId="0" applyNumberFormat="1" applyFont="1" applyBorder="1" applyAlignment="1">
      <alignment horizontal="right" vertical="center"/>
    </xf>
    <xf numFmtId="0" fontId="14" fillId="13" borderId="2" xfId="0" applyFont="1" applyFill="1" applyBorder="1" applyAlignment="1">
      <alignment vertical="center"/>
    </xf>
    <xf numFmtId="0" fontId="14" fillId="13" borderId="2" xfId="0" applyFont="1" applyFill="1" applyBorder="1" applyAlignment="1">
      <alignment horizontal="center" vertical="center"/>
    </xf>
    <xf numFmtId="8" fontId="16" fillId="13" borderId="2" xfId="0" applyNumberFormat="1" applyFont="1" applyFill="1" applyBorder="1" applyAlignment="1">
      <alignment horizontal="right" vertical="center"/>
    </xf>
    <xf numFmtId="164" fontId="14" fillId="13" borderId="2" xfId="0" applyNumberFormat="1" applyFont="1" applyFill="1" applyBorder="1" applyAlignment="1">
      <alignment vertical="center"/>
    </xf>
    <xf numFmtId="0" fontId="13" fillId="13" borderId="2" xfId="0" applyFont="1" applyFill="1" applyBorder="1" applyAlignment="1">
      <alignment wrapText="1"/>
    </xf>
    <xf numFmtId="0" fontId="17" fillId="13" borderId="2" xfId="0" applyFont="1" applyFill="1" applyBorder="1"/>
    <xf numFmtId="0" fontId="0" fillId="13" borderId="2" xfId="0" applyFont="1" applyFill="1" applyBorder="1" applyAlignment="1">
      <alignment wrapText="1"/>
    </xf>
    <xf numFmtId="0" fontId="0" fillId="9" borderId="0" xfId="0" quotePrefix="1" applyFill="1"/>
  </cellXfs>
  <cellStyles count="3">
    <cellStyle name="Currency" xfId="1" builtinId="4"/>
    <cellStyle name="Currency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7" sqref="A7:B7"/>
    </sheetView>
  </sheetViews>
  <sheetFormatPr defaultRowHeight="15" x14ac:dyDescent="0.25"/>
  <cols>
    <col min="1" max="1" width="63.5703125" customWidth="1"/>
    <col min="2" max="3" width="14.5703125" customWidth="1"/>
    <col min="4" max="4" width="17.85546875" customWidth="1"/>
    <col min="5" max="9" width="14.5703125" customWidth="1"/>
    <col min="10" max="10" width="14.42578125" customWidth="1"/>
    <col min="11" max="12" width="16" customWidth="1"/>
    <col min="13" max="13" width="10.42578125" hidden="1" customWidth="1"/>
    <col min="14" max="14" width="11" customWidth="1"/>
    <col min="15" max="15" width="23" customWidth="1"/>
  </cols>
  <sheetData>
    <row r="1" spans="1:15" x14ac:dyDescent="0.25">
      <c r="A1" t="s">
        <v>219</v>
      </c>
    </row>
    <row r="4" spans="1:15" ht="15.75" thickBot="1" x14ac:dyDescent="0.3"/>
    <row r="5" spans="1:15" ht="45" x14ac:dyDescent="0.25">
      <c r="A5" s="65" t="s">
        <v>0</v>
      </c>
      <c r="B5" s="66" t="s">
        <v>1</v>
      </c>
      <c r="C5" s="67" t="s">
        <v>2</v>
      </c>
      <c r="D5" s="68" t="s">
        <v>3</v>
      </c>
      <c r="E5" s="67" t="s">
        <v>4</v>
      </c>
      <c r="F5" s="68" t="s">
        <v>5</v>
      </c>
      <c r="G5" s="68" t="s">
        <v>6</v>
      </c>
      <c r="H5" s="68" t="s">
        <v>7</v>
      </c>
      <c r="I5" s="69" t="s">
        <v>8</v>
      </c>
      <c r="J5" s="3" t="s">
        <v>254</v>
      </c>
      <c r="K5" s="3" t="s">
        <v>256</v>
      </c>
      <c r="L5" s="3" t="s">
        <v>253</v>
      </c>
      <c r="M5" s="3" t="s">
        <v>80</v>
      </c>
      <c r="N5" s="2" t="s">
        <v>261</v>
      </c>
      <c r="O5" s="2" t="s">
        <v>75</v>
      </c>
    </row>
    <row r="6" spans="1:15" s="76" customFormat="1" ht="30" x14ac:dyDescent="0.25">
      <c r="A6" s="70" t="s">
        <v>9</v>
      </c>
      <c r="B6" s="70" t="s">
        <v>10</v>
      </c>
      <c r="C6" s="71">
        <v>22</v>
      </c>
      <c r="D6" s="70" t="s">
        <v>11</v>
      </c>
      <c r="E6" s="70" t="s">
        <v>12</v>
      </c>
      <c r="F6" s="70" t="s">
        <v>13</v>
      </c>
      <c r="G6" s="70" t="s">
        <v>14</v>
      </c>
      <c r="H6" s="70" t="s">
        <v>15</v>
      </c>
      <c r="I6" s="72">
        <v>5400</v>
      </c>
      <c r="J6" s="70" t="s">
        <v>255</v>
      </c>
      <c r="K6" s="73">
        <v>7175</v>
      </c>
      <c r="L6" s="74">
        <v>0</v>
      </c>
      <c r="M6" s="76" t="s">
        <v>81</v>
      </c>
      <c r="N6" s="76" t="s">
        <v>262</v>
      </c>
      <c r="O6" s="75" t="s">
        <v>252</v>
      </c>
    </row>
    <row r="7" spans="1:15" s="101" customFormat="1" ht="45.75" x14ac:dyDescent="0.3">
      <c r="A7" s="96" t="s">
        <v>263</v>
      </c>
      <c r="B7" s="96" t="s">
        <v>16</v>
      </c>
      <c r="C7" s="97">
        <v>9</v>
      </c>
      <c r="D7" s="96" t="s">
        <v>17</v>
      </c>
      <c r="E7" s="96" t="s">
        <v>18</v>
      </c>
      <c r="F7" s="96" t="s">
        <v>19</v>
      </c>
      <c r="G7" s="96" t="s">
        <v>20</v>
      </c>
      <c r="H7" s="96" t="s">
        <v>21</v>
      </c>
      <c r="I7" s="98">
        <v>6231</v>
      </c>
      <c r="J7" s="96" t="s">
        <v>255</v>
      </c>
      <c r="K7" s="77">
        <v>5850</v>
      </c>
      <c r="L7" s="99">
        <v>1260</v>
      </c>
      <c r="M7" s="101" t="s">
        <v>82</v>
      </c>
      <c r="N7" s="100" t="s">
        <v>251</v>
      </c>
      <c r="O7" s="102" t="s">
        <v>264</v>
      </c>
    </row>
    <row r="8" spans="1:15" s="52" customFormat="1" ht="15.75" x14ac:dyDescent="0.25">
      <c r="A8" s="78" t="s">
        <v>22</v>
      </c>
      <c r="B8" s="78" t="s">
        <v>23</v>
      </c>
      <c r="C8" s="79">
        <v>2</v>
      </c>
      <c r="D8" s="78" t="s">
        <v>24</v>
      </c>
      <c r="E8" s="78" t="s">
        <v>25</v>
      </c>
      <c r="F8" s="78" t="s">
        <v>26</v>
      </c>
      <c r="G8" s="78" t="s">
        <v>26</v>
      </c>
      <c r="H8" s="78" t="s">
        <v>27</v>
      </c>
      <c r="I8" s="80">
        <v>1000</v>
      </c>
      <c r="J8" s="78" t="s">
        <v>76</v>
      </c>
      <c r="K8" s="78" t="s">
        <v>228</v>
      </c>
      <c r="L8" s="81"/>
      <c r="M8" s="78" t="s">
        <v>81</v>
      </c>
    </row>
    <row r="9" spans="1:15" s="52" customFormat="1" ht="15.75" x14ac:dyDescent="0.25">
      <c r="A9" s="82" t="s">
        <v>28</v>
      </c>
      <c r="B9" s="82" t="s">
        <v>29</v>
      </c>
      <c r="C9" s="83">
        <v>2</v>
      </c>
      <c r="D9" s="82" t="s">
        <v>30</v>
      </c>
      <c r="E9" s="82" t="s">
        <v>31</v>
      </c>
      <c r="F9" s="82" t="s">
        <v>32</v>
      </c>
      <c r="G9" s="82" t="s">
        <v>33</v>
      </c>
      <c r="H9" s="82" t="s">
        <v>34</v>
      </c>
      <c r="I9" s="84">
        <v>718</v>
      </c>
      <c r="J9" s="85" t="s">
        <v>83</v>
      </c>
      <c r="K9" s="85" t="s">
        <v>228</v>
      </c>
      <c r="L9" s="86"/>
      <c r="M9" s="52" t="s">
        <v>82</v>
      </c>
    </row>
    <row r="10" spans="1:15" s="52" customFormat="1" ht="15.75" x14ac:dyDescent="0.25">
      <c r="A10" s="78" t="s">
        <v>35</v>
      </c>
      <c r="B10" s="78" t="s">
        <v>36</v>
      </c>
      <c r="C10" s="79">
        <v>3</v>
      </c>
      <c r="D10" s="78" t="s">
        <v>37</v>
      </c>
      <c r="E10" s="78" t="s">
        <v>38</v>
      </c>
      <c r="F10" s="78" t="s">
        <v>39</v>
      </c>
      <c r="G10" s="78" t="s">
        <v>40</v>
      </c>
      <c r="H10" s="78" t="s">
        <v>40</v>
      </c>
      <c r="I10" s="80">
        <v>188</v>
      </c>
      <c r="J10" s="78" t="s">
        <v>76</v>
      </c>
      <c r="K10" s="78" t="s">
        <v>228</v>
      </c>
      <c r="L10" s="81"/>
      <c r="M10" s="52" t="s">
        <v>82</v>
      </c>
    </row>
    <row r="11" spans="1:15" s="52" customFormat="1" ht="28.5" x14ac:dyDescent="0.25">
      <c r="A11" s="82" t="s">
        <v>41</v>
      </c>
      <c r="B11" s="82" t="s">
        <v>42</v>
      </c>
      <c r="C11" s="83">
        <v>2</v>
      </c>
      <c r="D11" s="82" t="s">
        <v>43</v>
      </c>
      <c r="E11" s="82" t="s">
        <v>44</v>
      </c>
      <c r="F11" s="82" t="s">
        <v>45</v>
      </c>
      <c r="G11" s="82" t="s">
        <v>45</v>
      </c>
      <c r="H11" s="82" t="s">
        <v>45</v>
      </c>
      <c r="I11" s="84">
        <v>20982</v>
      </c>
      <c r="J11" s="85" t="s">
        <v>78</v>
      </c>
      <c r="K11" s="85" t="s">
        <v>228</v>
      </c>
      <c r="L11" s="86"/>
      <c r="M11" s="52" t="s">
        <v>82</v>
      </c>
      <c r="O11" s="87" t="s">
        <v>220</v>
      </c>
    </row>
    <row r="12" spans="1:15" s="76" customFormat="1" ht="60" x14ac:dyDescent="0.25">
      <c r="A12" s="70" t="s">
        <v>46</v>
      </c>
      <c r="B12" s="70" t="s">
        <v>47</v>
      </c>
      <c r="C12" s="71">
        <v>1</v>
      </c>
      <c r="D12" s="70" t="s">
        <v>48</v>
      </c>
      <c r="E12" s="70" t="s">
        <v>49</v>
      </c>
      <c r="F12" s="88">
        <v>488</v>
      </c>
      <c r="G12" s="88">
        <v>488</v>
      </c>
      <c r="H12" s="88">
        <v>490</v>
      </c>
      <c r="I12" s="72">
        <v>733</v>
      </c>
      <c r="J12" s="70" t="s">
        <v>255</v>
      </c>
      <c r="K12" s="73">
        <v>400</v>
      </c>
      <c r="L12" s="74">
        <v>0</v>
      </c>
      <c r="M12" s="76" t="s">
        <v>82</v>
      </c>
      <c r="O12" s="89" t="s">
        <v>265</v>
      </c>
    </row>
    <row r="13" spans="1:15" s="52" customFormat="1" ht="15.75" x14ac:dyDescent="0.25">
      <c r="A13" s="82" t="s">
        <v>50</v>
      </c>
      <c r="B13" s="82" t="s">
        <v>51</v>
      </c>
      <c r="C13" s="90"/>
      <c r="D13" s="82" t="s">
        <v>24</v>
      </c>
      <c r="E13" s="82" t="s">
        <v>52</v>
      </c>
      <c r="F13" s="82" t="s">
        <v>53</v>
      </c>
      <c r="G13" s="82" t="s">
        <v>45</v>
      </c>
      <c r="H13" s="82" t="s">
        <v>45</v>
      </c>
      <c r="I13" s="84">
        <v>3000</v>
      </c>
      <c r="J13" s="85" t="s">
        <v>79</v>
      </c>
      <c r="K13" s="85" t="s">
        <v>228</v>
      </c>
      <c r="L13" s="86"/>
      <c r="M13" s="52" t="s">
        <v>82</v>
      </c>
    </row>
    <row r="14" spans="1:15" s="52" customFormat="1" ht="15.75" x14ac:dyDescent="0.25">
      <c r="A14" s="78" t="s">
        <v>54</v>
      </c>
      <c r="B14" s="78" t="s">
        <v>55</v>
      </c>
      <c r="C14" s="79">
        <v>1</v>
      </c>
      <c r="D14" s="78" t="s">
        <v>56</v>
      </c>
      <c r="E14" s="78" t="s">
        <v>44</v>
      </c>
      <c r="F14" s="78" t="s">
        <v>45</v>
      </c>
      <c r="G14" s="78" t="s">
        <v>45</v>
      </c>
      <c r="H14" s="78" t="s">
        <v>45</v>
      </c>
      <c r="I14" s="80">
        <v>5963</v>
      </c>
      <c r="J14" s="78" t="s">
        <v>79</v>
      </c>
      <c r="K14" s="78" t="s">
        <v>228</v>
      </c>
      <c r="L14" s="81"/>
      <c r="M14" s="52" t="s">
        <v>82</v>
      </c>
    </row>
    <row r="15" spans="1:15" s="52" customFormat="1" ht="15.75" x14ac:dyDescent="0.25">
      <c r="A15" s="82" t="s">
        <v>57</v>
      </c>
      <c r="B15" s="82" t="s">
        <v>58</v>
      </c>
      <c r="C15" s="91">
        <v>1</v>
      </c>
      <c r="D15" s="82" t="s">
        <v>59</v>
      </c>
      <c r="E15" s="82" t="s">
        <v>44</v>
      </c>
      <c r="F15" s="82" t="s">
        <v>45</v>
      </c>
      <c r="G15" s="82" t="s">
        <v>45</v>
      </c>
      <c r="H15" s="82" t="s">
        <v>45</v>
      </c>
      <c r="I15" s="84">
        <v>1462</v>
      </c>
      <c r="J15" s="85" t="s">
        <v>76</v>
      </c>
      <c r="K15" s="85" t="s">
        <v>228</v>
      </c>
      <c r="L15" s="86"/>
      <c r="M15" s="52" t="s">
        <v>82</v>
      </c>
    </row>
    <row r="16" spans="1:15" s="76" customFormat="1" ht="60" x14ac:dyDescent="0.25">
      <c r="A16" s="92" t="s">
        <v>60</v>
      </c>
      <c r="B16" s="70" t="s">
        <v>61</v>
      </c>
      <c r="C16" s="71">
        <v>2</v>
      </c>
      <c r="D16" s="70" t="s">
        <v>62</v>
      </c>
      <c r="E16" s="70" t="s">
        <v>63</v>
      </c>
      <c r="F16" s="70" t="s">
        <v>64</v>
      </c>
      <c r="G16" s="70" t="s">
        <v>65</v>
      </c>
      <c r="H16" s="70" t="s">
        <v>66</v>
      </c>
      <c r="I16" s="93">
        <v>-733</v>
      </c>
      <c r="J16" s="70" t="s">
        <v>255</v>
      </c>
      <c r="K16" s="73">
        <v>2199</v>
      </c>
      <c r="L16" s="74">
        <v>0</v>
      </c>
      <c r="M16" s="76" t="s">
        <v>82</v>
      </c>
      <c r="O16" s="89" t="s">
        <v>265</v>
      </c>
    </row>
    <row r="17" spans="1:13" s="52" customFormat="1" ht="15.75" x14ac:dyDescent="0.25">
      <c r="A17" s="94" t="s">
        <v>67</v>
      </c>
      <c r="B17" s="82" t="s">
        <v>68</v>
      </c>
      <c r="C17" s="83">
        <v>5</v>
      </c>
      <c r="D17" s="82" t="s">
        <v>69</v>
      </c>
      <c r="E17" s="82" t="s">
        <v>70</v>
      </c>
      <c r="F17" s="82" t="s">
        <v>71</v>
      </c>
      <c r="G17" s="82" t="s">
        <v>72</v>
      </c>
      <c r="H17" s="82" t="s">
        <v>73</v>
      </c>
      <c r="I17" s="95">
        <v>-718</v>
      </c>
      <c r="J17" s="85" t="s">
        <v>77</v>
      </c>
      <c r="K17" s="85"/>
      <c r="L17" s="85"/>
      <c r="M17" s="52" t="s">
        <v>82</v>
      </c>
    </row>
    <row r="18" spans="1:13" x14ac:dyDescent="0.25">
      <c r="A18" s="1"/>
    </row>
    <row r="19" spans="1:13" x14ac:dyDescent="0.25">
      <c r="A19" s="1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pane xSplit="5" ySplit="4" topLeftCell="K5" activePane="bottomRight" state="frozen"/>
      <selection pane="topRight" activeCell="F1" sqref="F1"/>
      <selection pane="bottomLeft" activeCell="A2" sqref="A2"/>
      <selection pane="bottomRight" activeCell="M3" sqref="M3"/>
    </sheetView>
  </sheetViews>
  <sheetFormatPr defaultRowHeight="15" x14ac:dyDescent="0.25"/>
  <cols>
    <col min="1" max="1" width="39.42578125" bestFit="1" customWidth="1"/>
    <col min="2" max="2" width="8.28515625" bestFit="1" customWidth="1"/>
    <col min="3" max="3" width="8.42578125" bestFit="1" customWidth="1"/>
    <col min="4" max="4" width="11.42578125" bestFit="1" customWidth="1"/>
    <col min="5" max="5" width="31" bestFit="1" customWidth="1"/>
    <col min="6" max="7" width="14" bestFit="1" customWidth="1"/>
    <col min="8" max="10" width="12.5703125" bestFit="1" customWidth="1"/>
    <col min="11" max="11" width="15.5703125" customWidth="1"/>
    <col min="12" max="12" width="21" customWidth="1"/>
    <col min="13" max="13" width="11.5703125" customWidth="1"/>
    <col min="14" max="14" width="8.7109375" customWidth="1"/>
  </cols>
  <sheetData>
    <row r="1" spans="1:14" x14ac:dyDescent="0.25">
      <c r="A1" t="s">
        <v>226</v>
      </c>
    </row>
    <row r="2" spans="1:14" x14ac:dyDescent="0.25">
      <c r="A2" s="103" t="s">
        <v>269</v>
      </c>
      <c r="B2" s="41"/>
      <c r="C2" s="41"/>
      <c r="D2" s="41"/>
    </row>
    <row r="3" spans="1:14" x14ac:dyDescent="0.25">
      <c r="L3" s="50" t="s">
        <v>227</v>
      </c>
      <c r="M3" s="50" t="s">
        <v>227</v>
      </c>
      <c r="N3" s="50" t="s">
        <v>227</v>
      </c>
    </row>
    <row r="4" spans="1:14" ht="60" x14ac:dyDescent="0.25">
      <c r="A4" s="4" t="s">
        <v>0</v>
      </c>
      <c r="B4" s="5" t="s">
        <v>1</v>
      </c>
      <c r="C4" s="6" t="s">
        <v>84</v>
      </c>
      <c r="D4" s="7" t="s">
        <v>85</v>
      </c>
      <c r="E4" s="7" t="s">
        <v>86</v>
      </c>
      <c r="F4" s="8" t="s">
        <v>87</v>
      </c>
      <c r="G4" s="9" t="s">
        <v>88</v>
      </c>
      <c r="H4" s="7" t="s">
        <v>5</v>
      </c>
      <c r="I4" s="7" t="s">
        <v>6</v>
      </c>
      <c r="J4" s="10" t="s">
        <v>7</v>
      </c>
      <c r="K4" s="11" t="s">
        <v>8</v>
      </c>
      <c r="L4" s="40" t="s">
        <v>223</v>
      </c>
      <c r="M4" s="40" t="s">
        <v>225</v>
      </c>
      <c r="N4" s="40" t="s">
        <v>221</v>
      </c>
    </row>
    <row r="5" spans="1:14" s="20" customFormat="1" ht="15.75" x14ac:dyDescent="0.25">
      <c r="A5" s="12" t="s">
        <v>178</v>
      </c>
      <c r="B5" s="13"/>
      <c r="C5" s="14">
        <v>7</v>
      </c>
      <c r="D5" s="15" t="s">
        <v>89</v>
      </c>
      <c r="E5" s="15" t="s">
        <v>90</v>
      </c>
      <c r="F5" s="16"/>
      <c r="G5" s="17">
        <f>SUM(H5:J5)</f>
        <v>600</v>
      </c>
      <c r="H5" s="18">
        <v>200</v>
      </c>
      <c r="I5" s="18">
        <v>200</v>
      </c>
      <c r="J5" s="17">
        <v>200</v>
      </c>
      <c r="K5" s="19"/>
      <c r="L5" s="20" t="s">
        <v>222</v>
      </c>
      <c r="M5" s="20" t="s">
        <v>228</v>
      </c>
      <c r="N5" s="20" t="s">
        <v>222</v>
      </c>
    </row>
    <row r="6" spans="1:14" ht="15.75" x14ac:dyDescent="0.25">
      <c r="A6" s="12" t="s">
        <v>178</v>
      </c>
      <c r="B6" s="13"/>
      <c r="C6" s="14">
        <v>19</v>
      </c>
      <c r="D6" s="15" t="s">
        <v>93</v>
      </c>
      <c r="E6" s="15" t="s">
        <v>94</v>
      </c>
      <c r="F6" s="16"/>
      <c r="G6" s="17">
        <f>SUM(H6:J6)</f>
        <v>1410</v>
      </c>
      <c r="H6" s="18">
        <v>470</v>
      </c>
      <c r="I6" s="18">
        <v>470</v>
      </c>
      <c r="J6" s="17">
        <v>470</v>
      </c>
      <c r="K6" s="19"/>
      <c r="L6" s="20" t="s">
        <v>222</v>
      </c>
      <c r="M6" s="20" t="s">
        <v>228</v>
      </c>
      <c r="N6" s="20" t="s">
        <v>222</v>
      </c>
    </row>
    <row r="7" spans="1:14" s="20" customFormat="1" ht="15.75" x14ac:dyDescent="0.25">
      <c r="A7" s="12" t="s">
        <v>178</v>
      </c>
      <c r="B7" s="13"/>
      <c r="C7" s="14">
        <v>3</v>
      </c>
      <c r="D7" s="15" t="s">
        <v>97</v>
      </c>
      <c r="E7" s="15" t="s">
        <v>98</v>
      </c>
      <c r="F7" s="16"/>
      <c r="G7" s="17">
        <f>SUM(H7:J7)</f>
        <v>600</v>
      </c>
      <c r="H7" s="18">
        <v>200</v>
      </c>
      <c r="I7" s="18">
        <v>200</v>
      </c>
      <c r="J7" s="17">
        <v>200</v>
      </c>
      <c r="K7" s="19"/>
      <c r="L7" s="20" t="s">
        <v>222</v>
      </c>
      <c r="M7" s="20" t="s">
        <v>228</v>
      </c>
      <c r="N7" s="20" t="s">
        <v>222</v>
      </c>
    </row>
    <row r="8" spans="1:14" ht="15.75" x14ac:dyDescent="0.25">
      <c r="A8" s="12" t="s">
        <v>178</v>
      </c>
      <c r="B8" s="13"/>
      <c r="C8" s="14">
        <v>15</v>
      </c>
      <c r="D8" s="15" t="s">
        <v>109</v>
      </c>
      <c r="E8" s="15" t="s">
        <v>110</v>
      </c>
      <c r="F8" s="16"/>
      <c r="G8" s="17">
        <f>SUM(H8:J8)</f>
        <v>305</v>
      </c>
      <c r="H8" s="18"/>
      <c r="I8" s="18"/>
      <c r="J8" s="17">
        <v>305</v>
      </c>
      <c r="K8" s="19"/>
      <c r="L8" s="20" t="s">
        <v>224</v>
      </c>
      <c r="M8" s="20" t="s">
        <v>222</v>
      </c>
      <c r="N8" s="20" t="s">
        <v>222</v>
      </c>
    </row>
    <row r="9" spans="1:14" s="20" customFormat="1" ht="15.75" x14ac:dyDescent="0.25">
      <c r="A9" s="12" t="s">
        <v>178</v>
      </c>
      <c r="B9" s="13"/>
      <c r="C9" s="14">
        <v>9</v>
      </c>
      <c r="D9" s="15" t="s">
        <v>113</v>
      </c>
      <c r="E9" s="15" t="s">
        <v>114</v>
      </c>
      <c r="F9" s="16"/>
      <c r="G9" s="17">
        <f>SUM(H9:J9)</f>
        <v>600</v>
      </c>
      <c r="H9" s="18">
        <v>600</v>
      </c>
      <c r="I9" s="18"/>
      <c r="J9" s="17"/>
      <c r="K9" s="19"/>
      <c r="L9" s="20" t="s">
        <v>222</v>
      </c>
      <c r="M9" s="20" t="s">
        <v>228</v>
      </c>
      <c r="N9" s="20" t="s">
        <v>222</v>
      </c>
    </row>
    <row r="10" spans="1:14" ht="15.75" x14ac:dyDescent="0.25">
      <c r="A10" s="12" t="s">
        <v>178</v>
      </c>
      <c r="B10" s="13"/>
      <c r="C10" s="14">
        <v>18</v>
      </c>
      <c r="D10" s="15" t="s">
        <v>117</v>
      </c>
      <c r="E10" s="15" t="s">
        <v>118</v>
      </c>
      <c r="F10" s="16"/>
      <c r="G10" s="17">
        <f>SUM(H10:J10)</f>
        <v>1020</v>
      </c>
      <c r="H10" s="18">
        <v>340</v>
      </c>
      <c r="I10" s="18">
        <v>340</v>
      </c>
      <c r="J10" s="17">
        <v>340</v>
      </c>
      <c r="K10" s="19"/>
      <c r="L10" s="20" t="s">
        <v>222</v>
      </c>
      <c r="M10" s="20" t="s">
        <v>228</v>
      </c>
      <c r="N10" s="20" t="s">
        <v>222</v>
      </c>
    </row>
    <row r="11" spans="1:14" ht="15.75" x14ac:dyDescent="0.25">
      <c r="A11" s="12" t="s">
        <v>178</v>
      </c>
      <c r="B11" s="13"/>
      <c r="C11" s="14">
        <v>8</v>
      </c>
      <c r="D11" s="15" t="s">
        <v>119</v>
      </c>
      <c r="E11" s="15" t="s">
        <v>120</v>
      </c>
      <c r="F11" s="16"/>
      <c r="G11" s="17">
        <f>SUM(H11:J11)</f>
        <v>540</v>
      </c>
      <c r="H11" s="18"/>
      <c r="I11" s="18"/>
      <c r="J11" s="17">
        <v>540</v>
      </c>
      <c r="K11" s="19"/>
      <c r="L11" s="20" t="s">
        <v>224</v>
      </c>
      <c r="M11" s="20" t="s">
        <v>222</v>
      </c>
      <c r="N11" s="20" t="s">
        <v>222</v>
      </c>
    </row>
    <row r="12" spans="1:14" ht="15.75" x14ac:dyDescent="0.25">
      <c r="A12" s="12" t="s">
        <v>178</v>
      </c>
      <c r="B12" s="13"/>
      <c r="C12" s="14">
        <v>11</v>
      </c>
      <c r="D12" s="15" t="s">
        <v>133</v>
      </c>
      <c r="E12" s="15" t="s">
        <v>134</v>
      </c>
      <c r="F12" s="16"/>
      <c r="G12" s="17">
        <f>SUM(H12:J12)</f>
        <v>540</v>
      </c>
      <c r="H12" s="18"/>
      <c r="I12" s="18"/>
      <c r="J12" s="17">
        <v>540</v>
      </c>
      <c r="K12" s="19"/>
      <c r="L12" s="20" t="s">
        <v>224</v>
      </c>
      <c r="M12" s="20" t="s">
        <v>222</v>
      </c>
      <c r="N12" s="20" t="s">
        <v>222</v>
      </c>
    </row>
    <row r="13" spans="1:14" ht="15.75" x14ac:dyDescent="0.25">
      <c r="A13" s="12" t="s">
        <v>178</v>
      </c>
      <c r="B13" s="42"/>
      <c r="C13" s="43">
        <v>2</v>
      </c>
      <c r="D13" s="44" t="s">
        <v>135</v>
      </c>
      <c r="E13" s="44" t="s">
        <v>136</v>
      </c>
      <c r="F13" s="45"/>
      <c r="G13" s="46">
        <f>SUM(H13:J13)</f>
        <v>1020</v>
      </c>
      <c r="H13" s="47">
        <v>340</v>
      </c>
      <c r="I13" s="47">
        <v>340</v>
      </c>
      <c r="J13" s="46">
        <v>340</v>
      </c>
      <c r="K13" s="48"/>
      <c r="L13" s="49" t="s">
        <v>222</v>
      </c>
      <c r="M13" s="20" t="s">
        <v>228</v>
      </c>
      <c r="N13" s="49" t="s">
        <v>222</v>
      </c>
    </row>
    <row r="14" spans="1:14" ht="15.75" x14ac:dyDescent="0.25">
      <c r="A14" s="12" t="s">
        <v>178</v>
      </c>
      <c r="B14" s="13"/>
      <c r="C14" s="14">
        <v>16</v>
      </c>
      <c r="D14" s="15" t="s">
        <v>139</v>
      </c>
      <c r="E14" s="15" t="s">
        <v>140</v>
      </c>
      <c r="F14" s="16"/>
      <c r="G14" s="17">
        <f>SUM(H14:J14)</f>
        <v>540</v>
      </c>
      <c r="H14" s="18"/>
      <c r="I14" s="18"/>
      <c r="J14" s="17">
        <v>540</v>
      </c>
      <c r="K14" s="19"/>
      <c r="L14" s="20" t="s">
        <v>224</v>
      </c>
      <c r="M14" s="20" t="s">
        <v>222</v>
      </c>
      <c r="N14" s="20" t="s">
        <v>222</v>
      </c>
    </row>
    <row r="15" spans="1:14" ht="15.75" x14ac:dyDescent="0.25">
      <c r="A15" s="12"/>
      <c r="B15" s="13"/>
      <c r="C15" s="14"/>
      <c r="D15" s="15"/>
      <c r="E15" s="15"/>
      <c r="F15" s="16"/>
      <c r="G15" s="17">
        <f>SUM(G5:G14)</f>
        <v>7175</v>
      </c>
      <c r="H15" s="18"/>
      <c r="I15" s="18"/>
      <c r="J15" s="17"/>
      <c r="K15" s="19"/>
      <c r="L15" s="20"/>
      <c r="M15" s="20"/>
      <c r="N15" s="20"/>
    </row>
    <row r="16" spans="1:14" ht="15.75" x14ac:dyDescent="0.25">
      <c r="A16" s="12"/>
      <c r="B16" s="13"/>
      <c r="C16" s="14"/>
      <c r="D16" s="15"/>
      <c r="E16" s="15"/>
      <c r="F16" s="16"/>
      <c r="G16" s="17"/>
      <c r="H16" s="18"/>
      <c r="I16" s="18"/>
      <c r="J16" s="17"/>
      <c r="K16" s="19"/>
      <c r="L16" s="20"/>
      <c r="M16" s="20"/>
      <c r="N16" s="20"/>
    </row>
    <row r="17" spans="1:14" s="20" customFormat="1" ht="15.75" x14ac:dyDescent="0.25">
      <c r="A17" s="4"/>
      <c r="B17" s="21"/>
      <c r="C17" s="22">
        <v>1</v>
      </c>
      <c r="D17" s="23" t="s">
        <v>91</v>
      </c>
      <c r="E17" s="23" t="s">
        <v>92</v>
      </c>
      <c r="F17" s="24"/>
      <c r="G17" s="25">
        <f>SUM(H17:J17)</f>
        <v>500</v>
      </c>
      <c r="H17" s="26">
        <v>167</v>
      </c>
      <c r="I17" s="26">
        <v>167</v>
      </c>
      <c r="J17" s="25">
        <v>166</v>
      </c>
      <c r="K17" s="27"/>
      <c r="L17"/>
      <c r="M17"/>
      <c r="N17"/>
    </row>
    <row r="18" spans="1:14" ht="15.75" x14ac:dyDescent="0.25">
      <c r="A18" s="4"/>
      <c r="B18" s="21"/>
      <c r="C18" s="22">
        <v>26</v>
      </c>
      <c r="D18" s="23" t="s">
        <v>95</v>
      </c>
      <c r="E18" s="23" t="s">
        <v>96</v>
      </c>
      <c r="F18" s="24"/>
      <c r="G18" s="25">
        <f>SUM(H18:J18)</f>
        <v>525</v>
      </c>
      <c r="H18" s="26">
        <v>175</v>
      </c>
      <c r="I18" s="26">
        <v>175</v>
      </c>
      <c r="J18" s="25">
        <v>175</v>
      </c>
      <c r="K18" s="27"/>
    </row>
    <row r="19" spans="1:14" s="20" customFormat="1" ht="15.75" x14ac:dyDescent="0.25">
      <c r="A19" s="4"/>
      <c r="B19" s="21"/>
      <c r="C19" s="22">
        <v>5</v>
      </c>
      <c r="D19" s="23" t="s">
        <v>99</v>
      </c>
      <c r="E19" s="23" t="s">
        <v>100</v>
      </c>
      <c r="F19" s="24"/>
      <c r="G19" s="25">
        <f>SUM(H19:J19)</f>
        <v>600</v>
      </c>
      <c r="H19" s="26">
        <v>200</v>
      </c>
      <c r="I19" s="26">
        <v>200</v>
      </c>
      <c r="J19" s="25">
        <v>200</v>
      </c>
      <c r="K19" s="27"/>
      <c r="L19"/>
      <c r="M19"/>
      <c r="N19"/>
    </row>
    <row r="20" spans="1:14" ht="15.75" x14ac:dyDescent="0.25">
      <c r="A20" s="4"/>
      <c r="B20" s="21"/>
      <c r="C20" s="22">
        <v>22</v>
      </c>
      <c r="D20" s="23" t="s">
        <v>101</v>
      </c>
      <c r="E20" s="23" t="s">
        <v>102</v>
      </c>
      <c r="F20" s="24"/>
      <c r="G20" s="25">
        <f>SUM(H20:J20)</f>
        <v>4375</v>
      </c>
      <c r="H20" s="26">
        <v>1458</v>
      </c>
      <c r="I20" s="26">
        <v>1458</v>
      </c>
      <c r="J20" s="25">
        <v>1459</v>
      </c>
      <c r="K20" s="27"/>
    </row>
    <row r="21" spans="1:14" s="20" customFormat="1" ht="15.75" x14ac:dyDescent="0.25">
      <c r="A21" s="4"/>
      <c r="B21" s="21"/>
      <c r="C21" s="22">
        <v>23</v>
      </c>
      <c r="D21" s="23" t="s">
        <v>103</v>
      </c>
      <c r="E21" s="23" t="s">
        <v>104</v>
      </c>
      <c r="F21" s="24"/>
      <c r="G21" s="25">
        <f>SUM(H21:J21)</f>
        <v>500</v>
      </c>
      <c r="H21" s="26">
        <v>167</v>
      </c>
      <c r="I21" s="26">
        <v>167</v>
      </c>
      <c r="J21" s="25">
        <v>166</v>
      </c>
      <c r="K21" s="27"/>
      <c r="L21"/>
      <c r="M21"/>
      <c r="N21"/>
    </row>
    <row r="22" spans="1:14" s="20" customFormat="1" ht="15.75" x14ac:dyDescent="0.25">
      <c r="A22" s="4"/>
      <c r="B22" s="21"/>
      <c r="C22" s="22">
        <v>17</v>
      </c>
      <c r="D22" s="23" t="s">
        <v>105</v>
      </c>
      <c r="E22" s="23" t="s">
        <v>106</v>
      </c>
      <c r="F22" s="24"/>
      <c r="G22" s="25">
        <f>SUM(H22:J22)</f>
        <v>900</v>
      </c>
      <c r="H22" s="26">
        <v>450</v>
      </c>
      <c r="I22" s="26"/>
      <c r="J22" s="25">
        <v>450</v>
      </c>
      <c r="K22" s="27"/>
      <c r="L22"/>
      <c r="M22"/>
      <c r="N22"/>
    </row>
    <row r="23" spans="1:14" ht="15.75" x14ac:dyDescent="0.25">
      <c r="A23" s="4"/>
      <c r="B23" s="21"/>
      <c r="C23" s="22">
        <v>12</v>
      </c>
      <c r="D23" s="23" t="s">
        <v>107</v>
      </c>
      <c r="E23" s="23" t="s">
        <v>108</v>
      </c>
      <c r="F23" s="24"/>
      <c r="G23" s="25">
        <f>SUM(H23:J23)</f>
        <v>1000</v>
      </c>
      <c r="H23" s="26">
        <v>500</v>
      </c>
      <c r="I23" s="26"/>
      <c r="J23" s="25">
        <v>500</v>
      </c>
      <c r="K23" s="27"/>
    </row>
    <row r="24" spans="1:14" ht="15.75" x14ac:dyDescent="0.25">
      <c r="A24" s="4"/>
      <c r="B24" s="21"/>
      <c r="C24" s="22">
        <v>20</v>
      </c>
      <c r="D24" s="23" t="s">
        <v>111</v>
      </c>
      <c r="E24" s="23" t="s">
        <v>112</v>
      </c>
      <c r="F24" s="24"/>
      <c r="G24" s="25">
        <f>SUM(H24:J24)</f>
        <v>900</v>
      </c>
      <c r="H24" s="26">
        <v>450</v>
      </c>
      <c r="I24" s="26"/>
      <c r="J24" s="25">
        <v>450</v>
      </c>
      <c r="K24" s="27"/>
    </row>
    <row r="25" spans="1:14" ht="15.75" x14ac:dyDescent="0.25">
      <c r="A25" s="4"/>
      <c r="B25" s="21"/>
      <c r="C25" s="22">
        <v>25</v>
      </c>
      <c r="D25" s="23" t="s">
        <v>115</v>
      </c>
      <c r="E25" s="23" t="s">
        <v>116</v>
      </c>
      <c r="F25" s="24"/>
      <c r="G25" s="25">
        <f>SUM(H25:J25)</f>
        <v>300</v>
      </c>
      <c r="H25" s="26">
        <v>100</v>
      </c>
      <c r="I25" s="26">
        <v>100</v>
      </c>
      <c r="J25" s="25">
        <v>100</v>
      </c>
      <c r="K25" s="27"/>
    </row>
    <row r="26" spans="1:14" ht="15.75" x14ac:dyDescent="0.25">
      <c r="A26" s="4"/>
      <c r="B26" s="21"/>
      <c r="C26" s="22">
        <v>6</v>
      </c>
      <c r="D26" s="23" t="s">
        <v>121</v>
      </c>
      <c r="E26" s="23" t="s">
        <v>122</v>
      </c>
      <c r="F26" s="24"/>
      <c r="G26" s="25">
        <f>SUM(H26:J26)</f>
        <v>650</v>
      </c>
      <c r="H26" s="26">
        <v>325</v>
      </c>
      <c r="I26" s="26"/>
      <c r="J26" s="25">
        <v>325</v>
      </c>
      <c r="K26" s="27"/>
    </row>
    <row r="27" spans="1:14" ht="15.75" x14ac:dyDescent="0.25">
      <c r="A27" s="4"/>
      <c r="B27" s="21"/>
      <c r="C27" s="22">
        <v>14</v>
      </c>
      <c r="D27" s="23" t="s">
        <v>123</v>
      </c>
      <c r="E27" s="23" t="s">
        <v>124</v>
      </c>
      <c r="F27" s="24"/>
      <c r="G27" s="25">
        <f>SUM(H27:J27)</f>
        <v>600</v>
      </c>
      <c r="H27" s="26">
        <v>200</v>
      </c>
      <c r="I27" s="26">
        <v>200</v>
      </c>
      <c r="J27" s="25">
        <v>200</v>
      </c>
      <c r="K27" s="27"/>
    </row>
    <row r="28" spans="1:14" ht="15.75" x14ac:dyDescent="0.25">
      <c r="A28" s="4"/>
      <c r="B28" s="21"/>
      <c r="C28" s="22">
        <v>21</v>
      </c>
      <c r="D28" s="23" t="s">
        <v>125</v>
      </c>
      <c r="E28" s="23" t="s">
        <v>126</v>
      </c>
      <c r="F28" s="24"/>
      <c r="G28" s="25">
        <f>SUM(H28:J28)</f>
        <v>800</v>
      </c>
      <c r="H28" s="26">
        <v>100</v>
      </c>
      <c r="I28" s="26">
        <v>100</v>
      </c>
      <c r="J28" s="25">
        <v>600</v>
      </c>
      <c r="K28" s="27"/>
    </row>
    <row r="29" spans="1:14" s="20" customFormat="1" ht="15.75" x14ac:dyDescent="0.25">
      <c r="A29" s="4"/>
      <c r="B29" s="21"/>
      <c r="C29" s="22">
        <v>10</v>
      </c>
      <c r="D29" s="23" t="s">
        <v>127</v>
      </c>
      <c r="E29" s="23" t="s">
        <v>128</v>
      </c>
      <c r="F29" s="24"/>
      <c r="G29" s="25">
        <f>SUM(H29:J29)</f>
        <v>500</v>
      </c>
      <c r="H29" s="26">
        <v>167</v>
      </c>
      <c r="I29" s="26">
        <v>167</v>
      </c>
      <c r="J29" s="25">
        <v>166</v>
      </c>
      <c r="K29" s="27"/>
      <c r="L29"/>
      <c r="M29"/>
      <c r="N29"/>
    </row>
    <row r="30" spans="1:14" s="49" customFormat="1" ht="15.75" x14ac:dyDescent="0.25">
      <c r="A30" s="4"/>
      <c r="B30" s="21"/>
      <c r="C30" s="22">
        <v>4</v>
      </c>
      <c r="D30" s="23" t="s">
        <v>129</v>
      </c>
      <c r="E30" s="23" t="s">
        <v>130</v>
      </c>
      <c r="F30" s="24"/>
      <c r="G30" s="25">
        <f>SUM(H30:J30)</f>
        <v>500</v>
      </c>
      <c r="H30" s="26">
        <v>167</v>
      </c>
      <c r="I30" s="26">
        <v>167</v>
      </c>
      <c r="J30" s="25">
        <v>166</v>
      </c>
      <c r="K30" s="27"/>
      <c r="L30"/>
      <c r="M30"/>
      <c r="N30"/>
    </row>
    <row r="31" spans="1:14" ht="15.75" x14ac:dyDescent="0.25">
      <c r="A31" s="4"/>
      <c r="B31" s="21"/>
      <c r="C31" s="22">
        <v>24</v>
      </c>
      <c r="D31" s="23" t="s">
        <v>131</v>
      </c>
      <c r="E31" s="23" t="s">
        <v>132</v>
      </c>
      <c r="F31" s="24"/>
      <c r="G31" s="25">
        <f>SUM(H31:J31)</f>
        <v>525</v>
      </c>
      <c r="H31" s="26">
        <v>175</v>
      </c>
      <c r="I31" s="26">
        <v>175</v>
      </c>
      <c r="J31" s="25">
        <v>175</v>
      </c>
      <c r="K31" s="27"/>
    </row>
    <row r="32" spans="1:14" s="20" customFormat="1" ht="15.75" x14ac:dyDescent="0.25">
      <c r="A32" s="4"/>
      <c r="B32" s="21"/>
      <c r="C32" s="22">
        <v>13</v>
      </c>
      <c r="D32" s="23" t="s">
        <v>137</v>
      </c>
      <c r="E32" s="23" t="s">
        <v>138</v>
      </c>
      <c r="F32" s="24"/>
      <c r="G32" s="25">
        <f>SUM(H32:J32)</f>
        <v>500</v>
      </c>
      <c r="H32" s="26">
        <v>250</v>
      </c>
      <c r="I32" s="26"/>
      <c r="J32" s="25">
        <v>250</v>
      </c>
      <c r="K32" s="27"/>
      <c r="L32"/>
      <c r="M32"/>
      <c r="N32"/>
    </row>
    <row r="33" spans="1:11" ht="15.75" x14ac:dyDescent="0.25">
      <c r="A33" s="28" t="s">
        <v>9</v>
      </c>
      <c r="B33" s="29" t="s">
        <v>10</v>
      </c>
      <c r="C33" s="30">
        <v>26</v>
      </c>
      <c r="D33" s="31"/>
      <c r="E33" s="31"/>
      <c r="F33" s="32">
        <v>26250</v>
      </c>
      <c r="G33" s="33">
        <f>SUM(G34:G60)</f>
        <v>0</v>
      </c>
      <c r="H33" s="33">
        <f>SUM(H34:H60)</f>
        <v>0</v>
      </c>
      <c r="I33" s="33">
        <f>SUM(I34:I60)</f>
        <v>0</v>
      </c>
      <c r="J33" s="33">
        <f>SUM(J34:J60)</f>
        <v>0</v>
      </c>
      <c r="K33" s="34">
        <f>F33-H33-I33-J33</f>
        <v>26250</v>
      </c>
    </row>
  </sheetData>
  <sortState ref="A5:N30">
    <sortCondition ref="A5:A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5" x14ac:dyDescent="0.25"/>
  <cols>
    <col min="1" max="1" width="11.42578125" customWidth="1"/>
    <col min="5" max="5" width="16" customWidth="1"/>
    <col min="6" max="7" width="7.42578125" customWidth="1"/>
    <col min="8" max="8" width="13" customWidth="1"/>
  </cols>
  <sheetData>
    <row r="1" spans="1:9" ht="15.75" thickBot="1" x14ac:dyDescent="0.3">
      <c r="A1" s="39" t="s">
        <v>229</v>
      </c>
    </row>
    <row r="2" spans="1:9" ht="19.5" thickBot="1" x14ac:dyDescent="0.35">
      <c r="A2" s="64">
        <f>I12</f>
        <v>1260</v>
      </c>
      <c r="B2" s="61" t="s">
        <v>260</v>
      </c>
      <c r="C2" s="62"/>
      <c r="D2" s="62"/>
      <c r="E2" s="63"/>
    </row>
    <row r="4" spans="1:9" ht="45" x14ac:dyDescent="0.25">
      <c r="A4" s="51" t="s">
        <v>144</v>
      </c>
      <c r="B4" s="51" t="s">
        <v>230</v>
      </c>
      <c r="C4" s="51" t="s">
        <v>146</v>
      </c>
      <c r="D4" s="51" t="s">
        <v>147</v>
      </c>
      <c r="E4" s="54" t="s">
        <v>235</v>
      </c>
      <c r="F4" s="40" t="s">
        <v>221</v>
      </c>
      <c r="G4" s="40" t="s">
        <v>259</v>
      </c>
      <c r="H4" s="57" t="s">
        <v>75</v>
      </c>
      <c r="I4" t="s">
        <v>8</v>
      </c>
    </row>
    <row r="5" spans="1:9" x14ac:dyDescent="0.25">
      <c r="A5" s="52" t="s">
        <v>231</v>
      </c>
      <c r="B5" s="53" t="s">
        <v>232</v>
      </c>
      <c r="C5" s="52" t="s">
        <v>233</v>
      </c>
      <c r="D5" s="52" t="s">
        <v>234</v>
      </c>
      <c r="E5" s="55">
        <v>1950</v>
      </c>
      <c r="F5" s="56" t="s">
        <v>222</v>
      </c>
      <c r="G5" s="59">
        <f>E5</f>
        <v>1950</v>
      </c>
      <c r="I5" s="58">
        <f>E5-G5</f>
        <v>0</v>
      </c>
    </row>
    <row r="6" spans="1:9" x14ac:dyDescent="0.25">
      <c r="A6" s="52" t="s">
        <v>203</v>
      </c>
      <c r="B6" s="52" t="s">
        <v>204</v>
      </c>
      <c r="C6" s="52" t="s">
        <v>180</v>
      </c>
      <c r="D6" s="52" t="s">
        <v>205</v>
      </c>
      <c r="E6" s="55">
        <v>660</v>
      </c>
      <c r="F6" s="56" t="s">
        <v>222</v>
      </c>
      <c r="G6" s="59">
        <f t="shared" ref="G6:G9" si="0">E6</f>
        <v>660</v>
      </c>
      <c r="I6" s="58">
        <f t="shared" ref="I6:I11" si="1">E6-G6</f>
        <v>0</v>
      </c>
    </row>
    <row r="7" spans="1:9" x14ac:dyDescent="0.25">
      <c r="A7" s="52" t="s">
        <v>113</v>
      </c>
      <c r="B7" s="52" t="s">
        <v>236</v>
      </c>
      <c r="C7" s="52" t="s">
        <v>237</v>
      </c>
      <c r="D7" s="52" t="s">
        <v>238</v>
      </c>
      <c r="E7" s="55">
        <v>600</v>
      </c>
      <c r="F7" s="56" t="s">
        <v>222</v>
      </c>
      <c r="G7" s="59">
        <f t="shared" si="0"/>
        <v>600</v>
      </c>
      <c r="I7" s="58">
        <f t="shared" si="1"/>
        <v>0</v>
      </c>
    </row>
    <row r="8" spans="1:9" x14ac:dyDescent="0.25">
      <c r="A8" s="52" t="s">
        <v>239</v>
      </c>
      <c r="B8" s="53" t="s">
        <v>240</v>
      </c>
      <c r="C8" s="52" t="s">
        <v>241</v>
      </c>
      <c r="D8" s="52" t="s">
        <v>242</v>
      </c>
      <c r="E8" s="55">
        <v>600</v>
      </c>
      <c r="F8" s="56" t="s">
        <v>222</v>
      </c>
      <c r="G8" s="59">
        <f t="shared" si="0"/>
        <v>600</v>
      </c>
      <c r="I8" s="58">
        <f t="shared" si="1"/>
        <v>0</v>
      </c>
    </row>
    <row r="9" spans="1:9" x14ac:dyDescent="0.25">
      <c r="A9" s="52" t="s">
        <v>195</v>
      </c>
      <c r="B9" s="52" t="s">
        <v>196</v>
      </c>
      <c r="C9" s="52" t="s">
        <v>197</v>
      </c>
      <c r="D9" s="52" t="s">
        <v>198</v>
      </c>
      <c r="E9" s="55">
        <v>780</v>
      </c>
      <c r="F9" s="56" t="s">
        <v>222</v>
      </c>
      <c r="G9" s="59">
        <f t="shared" si="0"/>
        <v>780</v>
      </c>
      <c r="I9" s="58">
        <f t="shared" si="1"/>
        <v>0</v>
      </c>
    </row>
    <row r="10" spans="1:9" x14ac:dyDescent="0.25">
      <c r="A10" s="52" t="s">
        <v>243</v>
      </c>
      <c r="B10" s="52" t="s">
        <v>244</v>
      </c>
      <c r="C10" s="52" t="s">
        <v>245</v>
      </c>
      <c r="D10" s="52" t="s">
        <v>246</v>
      </c>
      <c r="E10" s="55">
        <v>600</v>
      </c>
      <c r="F10" s="56" t="s">
        <v>257</v>
      </c>
      <c r="G10" s="56">
        <v>0</v>
      </c>
      <c r="H10" s="56" t="s">
        <v>258</v>
      </c>
      <c r="I10" s="58">
        <f t="shared" si="1"/>
        <v>600</v>
      </c>
    </row>
    <row r="11" spans="1:9" ht="15.75" thickBot="1" x14ac:dyDescent="0.3">
      <c r="A11" s="52" t="s">
        <v>247</v>
      </c>
      <c r="B11" s="52" t="s">
        <v>248</v>
      </c>
      <c r="C11" s="52" t="s">
        <v>249</v>
      </c>
      <c r="D11" s="52" t="s">
        <v>250</v>
      </c>
      <c r="E11" s="55">
        <v>660</v>
      </c>
      <c r="F11" s="56" t="s">
        <v>257</v>
      </c>
      <c r="G11" s="56">
        <v>0</v>
      </c>
      <c r="H11" s="56" t="s">
        <v>258</v>
      </c>
      <c r="I11" s="58">
        <f t="shared" si="1"/>
        <v>660</v>
      </c>
    </row>
    <row r="12" spans="1:9" ht="15.75" thickBot="1" x14ac:dyDescent="0.3">
      <c r="E12" s="58">
        <f>SUM(E5:E11)</f>
        <v>5850</v>
      </c>
      <c r="G12" s="58">
        <f>SUM(G5:G11)</f>
        <v>4590</v>
      </c>
      <c r="I12" s="60">
        <f>SUM(I5:I11)</f>
        <v>1260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"/>
  <sheetViews>
    <sheetView tabSelected="1" topLeftCell="X1" workbookViewId="0">
      <selection activeCell="AD7" sqref="AD7"/>
    </sheetView>
  </sheetViews>
  <sheetFormatPr defaultRowHeight="15" x14ac:dyDescent="0.25"/>
  <cols>
    <col min="4" max="4" width="14" customWidth="1"/>
    <col min="29" max="30" width="43.5703125" customWidth="1"/>
    <col min="31" max="31" width="18.28515625" customWidth="1"/>
  </cols>
  <sheetData>
    <row r="1" spans="1:31" x14ac:dyDescent="0.25">
      <c r="A1" s="39" t="s">
        <v>267</v>
      </c>
    </row>
    <row r="2" spans="1:31" x14ac:dyDescent="0.25">
      <c r="A2" s="39" t="s">
        <v>266</v>
      </c>
    </row>
    <row r="4" spans="1:31" x14ac:dyDescent="0.25">
      <c r="A4" t="s">
        <v>141</v>
      </c>
      <c r="B4" t="s">
        <v>142</v>
      </c>
      <c r="C4" t="s">
        <v>143</v>
      </c>
      <c r="D4" t="s">
        <v>144</v>
      </c>
      <c r="E4" t="s">
        <v>145</v>
      </c>
      <c r="F4" t="s">
        <v>146</v>
      </c>
      <c r="G4" t="s">
        <v>147</v>
      </c>
      <c r="H4" t="s">
        <v>148</v>
      </c>
      <c r="I4" t="s">
        <v>149</v>
      </c>
      <c r="J4" t="s">
        <v>150</v>
      </c>
      <c r="K4" t="s">
        <v>151</v>
      </c>
      <c r="L4" t="s">
        <v>152</v>
      </c>
      <c r="M4" t="s">
        <v>153</v>
      </c>
      <c r="N4" t="s">
        <v>154</v>
      </c>
      <c r="O4" t="s">
        <v>155</v>
      </c>
      <c r="P4" t="s">
        <v>156</v>
      </c>
      <c r="Q4" t="s">
        <v>157</v>
      </c>
      <c r="R4" t="s">
        <v>158</v>
      </c>
      <c r="S4" t="s">
        <v>159</v>
      </c>
      <c r="T4" t="s">
        <v>160</v>
      </c>
      <c r="U4" t="s">
        <v>161</v>
      </c>
      <c r="V4" t="s">
        <v>162</v>
      </c>
      <c r="W4" t="s">
        <v>163</v>
      </c>
      <c r="X4" t="s">
        <v>164</v>
      </c>
      <c r="Y4" t="s">
        <v>165</v>
      </c>
      <c r="Z4" t="s">
        <v>166</v>
      </c>
      <c r="AA4" t="s">
        <v>167</v>
      </c>
      <c r="AB4" t="s">
        <v>168</v>
      </c>
      <c r="AC4" t="s">
        <v>211</v>
      </c>
      <c r="AD4" t="s">
        <v>212</v>
      </c>
      <c r="AE4" t="s">
        <v>217</v>
      </c>
    </row>
    <row r="5" spans="1:31" x14ac:dyDescent="0.25">
      <c r="A5">
        <v>202</v>
      </c>
      <c r="B5">
        <v>1617</v>
      </c>
      <c r="C5" t="s">
        <v>169</v>
      </c>
      <c r="D5" t="s">
        <v>170</v>
      </c>
      <c r="E5" t="s">
        <v>171</v>
      </c>
      <c r="F5" t="s">
        <v>172</v>
      </c>
      <c r="G5" t="s">
        <v>173</v>
      </c>
      <c r="H5" t="s">
        <v>174</v>
      </c>
      <c r="I5" t="s">
        <v>175</v>
      </c>
      <c r="J5" t="s">
        <v>176</v>
      </c>
      <c r="K5" t="s">
        <v>177</v>
      </c>
      <c r="L5">
        <v>98506</v>
      </c>
      <c r="M5" t="s">
        <v>178</v>
      </c>
      <c r="N5" t="s">
        <v>179</v>
      </c>
      <c r="O5" t="s">
        <v>82</v>
      </c>
      <c r="P5" t="s">
        <v>180</v>
      </c>
      <c r="Q5" t="s">
        <v>180</v>
      </c>
      <c r="R5">
        <v>201710</v>
      </c>
      <c r="S5" t="s">
        <v>181</v>
      </c>
      <c r="T5" t="s">
        <v>182</v>
      </c>
      <c r="U5">
        <v>22146</v>
      </c>
      <c r="V5">
        <v>21233</v>
      </c>
      <c r="W5">
        <v>8705</v>
      </c>
      <c r="X5">
        <v>913</v>
      </c>
      <c r="Y5" t="s">
        <v>180</v>
      </c>
      <c r="Z5" t="s">
        <v>183</v>
      </c>
      <c r="AA5" t="s">
        <v>183</v>
      </c>
      <c r="AB5" t="s">
        <v>180</v>
      </c>
      <c r="AC5" t="s">
        <v>184</v>
      </c>
    </row>
    <row r="6" spans="1:31" x14ac:dyDescent="0.25">
      <c r="A6">
        <v>254</v>
      </c>
      <c r="B6">
        <v>1617</v>
      </c>
      <c r="C6" t="s">
        <v>169</v>
      </c>
      <c r="D6" t="s">
        <v>185</v>
      </c>
      <c r="E6" t="s">
        <v>186</v>
      </c>
      <c r="F6" t="s">
        <v>187</v>
      </c>
      <c r="G6" t="s">
        <v>188</v>
      </c>
      <c r="H6" t="s">
        <v>189</v>
      </c>
      <c r="I6" t="s">
        <v>190</v>
      </c>
      <c r="J6" t="s">
        <v>191</v>
      </c>
      <c r="K6" t="s">
        <v>177</v>
      </c>
      <c r="L6">
        <v>98584</v>
      </c>
      <c r="M6" t="s">
        <v>178</v>
      </c>
      <c r="N6" t="s">
        <v>179</v>
      </c>
      <c r="O6" t="s">
        <v>82</v>
      </c>
      <c r="P6" t="s">
        <v>180</v>
      </c>
      <c r="Q6" t="s">
        <v>180</v>
      </c>
      <c r="R6">
        <v>201710</v>
      </c>
      <c r="S6" t="s">
        <v>181</v>
      </c>
      <c r="T6" t="s">
        <v>192</v>
      </c>
      <c r="U6">
        <v>19632</v>
      </c>
      <c r="V6">
        <v>10933</v>
      </c>
      <c r="W6">
        <v>4288</v>
      </c>
      <c r="X6">
        <v>8699</v>
      </c>
      <c r="Y6" t="s">
        <v>193</v>
      </c>
      <c r="Z6" t="s">
        <v>194</v>
      </c>
      <c r="AA6" t="s">
        <v>194</v>
      </c>
      <c r="AB6" t="s">
        <v>180</v>
      </c>
      <c r="AC6" t="s">
        <v>184</v>
      </c>
    </row>
    <row r="7" spans="1:31" s="36" customFormat="1" ht="60" x14ac:dyDescent="0.25">
      <c r="A7" s="36">
        <v>300</v>
      </c>
      <c r="B7" s="36">
        <v>1617</v>
      </c>
      <c r="C7" s="36" t="s">
        <v>169</v>
      </c>
      <c r="D7" s="36" t="s">
        <v>195</v>
      </c>
      <c r="E7" s="36" t="s">
        <v>196</v>
      </c>
      <c r="F7" s="36" t="s">
        <v>197</v>
      </c>
      <c r="G7" s="36" t="s">
        <v>198</v>
      </c>
      <c r="H7" s="36" t="s">
        <v>199</v>
      </c>
      <c r="I7" s="36" t="s">
        <v>200</v>
      </c>
      <c r="J7" s="36" t="s">
        <v>176</v>
      </c>
      <c r="K7" s="36" t="s">
        <v>177</v>
      </c>
      <c r="L7" s="36">
        <v>98501</v>
      </c>
      <c r="M7" s="36" t="s">
        <v>178</v>
      </c>
      <c r="N7" s="36" t="s">
        <v>179</v>
      </c>
      <c r="O7" s="36" t="s">
        <v>82</v>
      </c>
      <c r="P7" s="36" t="s">
        <v>180</v>
      </c>
      <c r="Q7" s="36" t="s">
        <v>180</v>
      </c>
      <c r="R7" s="36">
        <v>201710</v>
      </c>
      <c r="S7" s="36" t="s">
        <v>181</v>
      </c>
      <c r="T7" s="36" t="s">
        <v>201</v>
      </c>
      <c r="U7" s="36">
        <v>22146</v>
      </c>
      <c r="V7" s="36">
        <v>13513</v>
      </c>
      <c r="W7" s="36">
        <v>3029</v>
      </c>
      <c r="X7" s="36">
        <v>8633</v>
      </c>
      <c r="Y7" s="36" t="s">
        <v>180</v>
      </c>
      <c r="Z7" s="36" t="s">
        <v>202</v>
      </c>
      <c r="AA7" s="36" t="s">
        <v>202</v>
      </c>
      <c r="AB7" s="36" t="s">
        <v>180</v>
      </c>
      <c r="AC7" s="36" t="s">
        <v>215</v>
      </c>
      <c r="AD7" s="37" t="s">
        <v>216</v>
      </c>
      <c r="AE7" s="38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workbookViewId="0">
      <selection activeCell="A6" sqref="A6"/>
    </sheetView>
  </sheetViews>
  <sheetFormatPr defaultRowHeight="15" x14ac:dyDescent="0.25"/>
  <cols>
    <col min="29" max="29" width="27.28515625" customWidth="1"/>
    <col min="30" max="30" width="33.85546875" customWidth="1"/>
    <col min="31" max="31" width="16.28515625" customWidth="1"/>
  </cols>
  <sheetData>
    <row r="1" spans="1:31" x14ac:dyDescent="0.25">
      <c r="A1" s="39" t="s">
        <v>268</v>
      </c>
    </row>
    <row r="2" spans="1:31" x14ac:dyDescent="0.25">
      <c r="A2" s="39" t="s">
        <v>266</v>
      </c>
    </row>
    <row r="4" spans="1:31" x14ac:dyDescent="0.25">
      <c r="A4" t="s">
        <v>141</v>
      </c>
      <c r="B4" t="s">
        <v>142</v>
      </c>
      <c r="C4" t="s">
        <v>143</v>
      </c>
      <c r="D4" t="s">
        <v>144</v>
      </c>
      <c r="E4" t="s">
        <v>145</v>
      </c>
      <c r="F4" t="s">
        <v>146</v>
      </c>
      <c r="G4" t="s">
        <v>147</v>
      </c>
      <c r="H4" t="s">
        <v>148</v>
      </c>
      <c r="I4" t="s">
        <v>149</v>
      </c>
      <c r="J4" t="s">
        <v>150</v>
      </c>
      <c r="K4" t="s">
        <v>151</v>
      </c>
      <c r="L4" t="s">
        <v>152</v>
      </c>
      <c r="M4" t="s">
        <v>153</v>
      </c>
      <c r="N4" t="s">
        <v>154</v>
      </c>
      <c r="O4" t="s">
        <v>155</v>
      </c>
      <c r="P4" t="s">
        <v>156</v>
      </c>
      <c r="Q4" t="s">
        <v>157</v>
      </c>
      <c r="R4" t="s">
        <v>158</v>
      </c>
      <c r="S4" t="s">
        <v>159</v>
      </c>
      <c r="T4" t="s">
        <v>160</v>
      </c>
      <c r="U4" t="s">
        <v>161</v>
      </c>
      <c r="V4" t="s">
        <v>162</v>
      </c>
      <c r="W4" t="s">
        <v>163</v>
      </c>
      <c r="X4" t="s">
        <v>164</v>
      </c>
      <c r="Y4" t="s">
        <v>165</v>
      </c>
      <c r="Z4" t="s">
        <v>166</v>
      </c>
      <c r="AA4" t="s">
        <v>167</v>
      </c>
      <c r="AB4" t="s">
        <v>168</v>
      </c>
      <c r="AC4" t="s">
        <v>211</v>
      </c>
      <c r="AD4" t="s">
        <v>212</v>
      </c>
      <c r="AE4" t="s">
        <v>75</v>
      </c>
    </row>
    <row r="5" spans="1:31" ht="30" x14ac:dyDescent="0.25">
      <c r="A5">
        <v>240</v>
      </c>
      <c r="B5">
        <v>1617</v>
      </c>
      <c r="C5" t="s">
        <v>169</v>
      </c>
      <c r="D5" t="s">
        <v>203</v>
      </c>
      <c r="E5" t="s">
        <v>204</v>
      </c>
      <c r="F5" t="s">
        <v>180</v>
      </c>
      <c r="G5" t="s">
        <v>205</v>
      </c>
      <c r="H5" t="s">
        <v>206</v>
      </c>
      <c r="I5" t="s">
        <v>207</v>
      </c>
      <c r="J5" t="s">
        <v>176</v>
      </c>
      <c r="K5" t="s">
        <v>177</v>
      </c>
      <c r="L5">
        <v>98505</v>
      </c>
      <c r="M5" t="s">
        <v>178</v>
      </c>
      <c r="N5" t="s">
        <v>179</v>
      </c>
      <c r="O5" t="s">
        <v>82</v>
      </c>
      <c r="P5" t="s">
        <v>180</v>
      </c>
      <c r="Q5" t="s">
        <v>180</v>
      </c>
      <c r="R5">
        <v>201610</v>
      </c>
      <c r="S5" t="s">
        <v>181</v>
      </c>
      <c r="T5" t="s">
        <v>208</v>
      </c>
      <c r="U5">
        <v>22696</v>
      </c>
      <c r="V5">
        <v>22646</v>
      </c>
      <c r="W5">
        <v>446</v>
      </c>
      <c r="X5">
        <v>50</v>
      </c>
      <c r="Y5" t="s">
        <v>209</v>
      </c>
      <c r="Z5" t="s">
        <v>210</v>
      </c>
      <c r="AA5" t="s">
        <v>210</v>
      </c>
      <c r="AB5" t="s">
        <v>180</v>
      </c>
      <c r="AC5" s="35" t="s">
        <v>213</v>
      </c>
      <c r="AD5" s="35" t="s">
        <v>214</v>
      </c>
      <c r="AE5" t="s">
        <v>180</v>
      </c>
    </row>
    <row r="6" spans="1:31" s="36" customFormat="1" ht="60" x14ac:dyDescent="0.25">
      <c r="A6" s="36">
        <v>300</v>
      </c>
      <c r="B6" s="36">
        <v>1617</v>
      </c>
      <c r="C6" s="36" t="s">
        <v>169</v>
      </c>
      <c r="D6" s="36" t="s">
        <v>195</v>
      </c>
      <c r="E6" s="36" t="s">
        <v>196</v>
      </c>
      <c r="F6" s="36" t="s">
        <v>197</v>
      </c>
      <c r="G6" s="36" t="s">
        <v>198</v>
      </c>
      <c r="H6" s="36" t="s">
        <v>199</v>
      </c>
      <c r="I6" s="36" t="s">
        <v>200</v>
      </c>
      <c r="J6" s="36" t="s">
        <v>176</v>
      </c>
      <c r="K6" s="36" t="s">
        <v>177</v>
      </c>
      <c r="L6" s="36">
        <v>98501</v>
      </c>
      <c r="M6" s="36" t="s">
        <v>178</v>
      </c>
      <c r="N6" s="36" t="s">
        <v>179</v>
      </c>
      <c r="O6" s="36" t="s">
        <v>82</v>
      </c>
      <c r="P6" s="36" t="s">
        <v>180</v>
      </c>
      <c r="Q6" s="36" t="s">
        <v>180</v>
      </c>
      <c r="R6" s="36">
        <v>201710</v>
      </c>
      <c r="S6" s="36" t="s">
        <v>181</v>
      </c>
      <c r="T6" s="36" t="s">
        <v>201</v>
      </c>
      <c r="U6" s="36">
        <v>22146</v>
      </c>
      <c r="V6" s="36">
        <v>13513</v>
      </c>
      <c r="W6" s="36">
        <v>3029</v>
      </c>
      <c r="X6" s="36">
        <v>8633</v>
      </c>
      <c r="Y6" s="36" t="s">
        <v>180</v>
      </c>
      <c r="Z6" s="36" t="s">
        <v>202</v>
      </c>
      <c r="AA6" s="36" t="s">
        <v>202</v>
      </c>
      <c r="AB6" s="36" t="s">
        <v>180</v>
      </c>
      <c r="AC6" s="36" t="s">
        <v>215</v>
      </c>
      <c r="AD6" s="37" t="s">
        <v>216</v>
      </c>
      <c r="AE6" s="38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Foundation Fship</vt:lpstr>
      <vt:lpstr>TESC Endowed Fship</vt:lpstr>
      <vt:lpstr>Soule</vt:lpstr>
      <vt:lpstr>John Walker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2017-04-25T00:20:04Z</dcterms:created>
  <dcterms:modified xsi:type="dcterms:W3CDTF">2017-04-25T22:54:35Z</dcterms:modified>
</cp:coreProperties>
</file>