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45" yWindow="2940" windowWidth="27105" windowHeight="9375" activeTab="1"/>
  </bookViews>
  <sheets>
    <sheet name="awards" sheetId="1" r:id="rId1"/>
    <sheet name="breakdown" sheetId="2" r:id="rId2"/>
  </sheets>
  <calcPr calcId="145621" refMode="R1C1"/>
</workbook>
</file>

<file path=xl/calcChain.xml><?xml version="1.0" encoding="utf-8"?>
<calcChain xmlns="http://schemas.openxmlformats.org/spreadsheetml/2006/main">
  <c r="AL68" i="1" l="1"/>
  <c r="AL67" i="1"/>
  <c r="AL66" i="1"/>
  <c r="AL65" i="1"/>
  <c r="AL64" i="1"/>
  <c r="AL63" i="1"/>
  <c r="AL84" i="1"/>
  <c r="AL62" i="1"/>
  <c r="AL88" i="1"/>
  <c r="AL76" i="1"/>
  <c r="AL79" i="1"/>
  <c r="AL61" i="1"/>
  <c r="AL60" i="1"/>
  <c r="AL59" i="1"/>
  <c r="AL92" i="1"/>
  <c r="AL58" i="1"/>
  <c r="AL85" i="1"/>
  <c r="AL57" i="1"/>
  <c r="AL70" i="1"/>
  <c r="AL56" i="1"/>
  <c r="AL91" i="1"/>
  <c r="AL55" i="1"/>
  <c r="AL54" i="1"/>
  <c r="AL53" i="1"/>
  <c r="AL77" i="1"/>
  <c r="AL51" i="1"/>
  <c r="AL50" i="1"/>
  <c r="AL49" i="1"/>
  <c r="AL48" i="1"/>
  <c r="AL47" i="1"/>
  <c r="AL46" i="1"/>
  <c r="AL83" i="1"/>
  <c r="AL82" i="1"/>
  <c r="AL90" i="1"/>
  <c r="AL45" i="1"/>
  <c r="AL44" i="1"/>
  <c r="AL43" i="1"/>
  <c r="AL89" i="1"/>
  <c r="AL42" i="1"/>
  <c r="AL41" i="1"/>
  <c r="AL40" i="1"/>
  <c r="AL39" i="1"/>
  <c r="AL38" i="1"/>
  <c r="AL37" i="1"/>
  <c r="AL36" i="1"/>
  <c r="AL35" i="1"/>
  <c r="AL34" i="1"/>
  <c r="AL95" i="1"/>
  <c r="AL33" i="1"/>
  <c r="AL81" i="1"/>
  <c r="AL94" i="1"/>
  <c r="AL87" i="1"/>
  <c r="AL86" i="1"/>
  <c r="AL80" i="1"/>
  <c r="AL75" i="1"/>
  <c r="AL74" i="1"/>
  <c r="AL73" i="1"/>
  <c r="AL22" i="1"/>
  <c r="AL32" i="1"/>
  <c r="AL21" i="1"/>
  <c r="AL31" i="1"/>
  <c r="AL30" i="1"/>
  <c r="AL20" i="1"/>
  <c r="AL19" i="1"/>
  <c r="AL69" i="1"/>
  <c r="AL29" i="1"/>
  <c r="AL93" i="1"/>
  <c r="AL18" i="1"/>
  <c r="AL78" i="1"/>
  <c r="AL72" i="1"/>
  <c r="AL71" i="1"/>
  <c r="AL26" i="1"/>
  <c r="AL52" i="1"/>
  <c r="AL28" i="1"/>
  <c r="AL27" i="1"/>
  <c r="AL25" i="1"/>
  <c r="AL24" i="1"/>
  <c r="AL23" i="1"/>
  <c r="AL15" i="1"/>
  <c r="AL14" i="1"/>
  <c r="AL17" i="1"/>
  <c r="AL16" i="1"/>
  <c r="AL12" i="1"/>
  <c r="AL11" i="1"/>
  <c r="AL10" i="1"/>
  <c r="AL13" i="1"/>
  <c r="AK100" i="1"/>
  <c r="AK101" i="1" s="1"/>
  <c r="AJ100" i="1"/>
  <c r="AJ101" i="1" s="1"/>
  <c r="D16" i="2"/>
  <c r="D15" i="2"/>
  <c r="D17" i="2"/>
  <c r="C16" i="2"/>
  <c r="B16" i="2"/>
  <c r="C15" i="2"/>
  <c r="B15" i="2"/>
  <c r="AG22" i="1" l="1"/>
  <c r="AG71" i="1"/>
  <c r="AG36" i="1"/>
  <c r="AG48" i="1"/>
  <c r="AG72" i="1"/>
  <c r="AG19" i="1"/>
  <c r="AG29" i="1"/>
  <c r="AG37" i="1"/>
  <c r="AG15" i="1"/>
  <c r="AG58" i="1"/>
  <c r="AG12" i="1"/>
  <c r="AG34" i="1"/>
  <c r="AG85" i="1"/>
  <c r="AG41" i="1"/>
  <c r="AG47" i="1"/>
  <c r="AG38" i="1"/>
  <c r="AG70" i="1"/>
  <c r="AG43" i="1"/>
  <c r="AG24" i="1"/>
  <c r="AG96" i="1"/>
  <c r="AG55" i="1"/>
  <c r="AG30" i="1"/>
  <c r="AG40" i="1"/>
  <c r="AG49" i="1"/>
  <c r="AG77" i="1"/>
  <c r="AG50" i="1"/>
  <c r="AG32" i="1"/>
  <c r="AG69" i="1"/>
  <c r="AG44" i="1"/>
  <c r="AG31" i="1"/>
  <c r="AG87" i="1"/>
  <c r="AG14" i="1"/>
  <c r="AG75" i="1"/>
  <c r="AG42" i="1"/>
  <c r="AG81" i="1"/>
  <c r="AG80" i="1"/>
  <c r="AG20" i="1"/>
  <c r="AG97" i="1"/>
  <c r="AG51" i="1"/>
  <c r="AG39" i="1"/>
  <c r="AG46" i="1"/>
  <c r="AG74" i="1"/>
  <c r="AG57" i="1"/>
  <c r="AG26" i="1"/>
  <c r="AG82" i="1"/>
  <c r="AG95" i="1"/>
  <c r="AG16" i="1"/>
  <c r="AG92" i="1"/>
  <c r="AG78" i="1"/>
  <c r="AG73" i="1"/>
  <c r="AG90" i="1"/>
  <c r="AG52" i="1"/>
  <c r="AG93" i="1"/>
  <c r="AG25" i="1"/>
  <c r="AG54" i="1"/>
  <c r="AG35" i="1"/>
  <c r="AG86" i="1"/>
  <c r="AG56" i="1"/>
  <c r="AG11" i="1"/>
  <c r="AG21" i="1"/>
  <c r="AG33" i="1"/>
  <c r="AG59" i="1"/>
  <c r="AG83" i="1"/>
  <c r="AG91" i="1"/>
  <c r="AG45" i="1"/>
  <c r="AG23" i="1"/>
  <c r="AG89" i="1"/>
  <c r="AG60" i="1"/>
  <c r="AG10" i="1"/>
  <c r="AG53" i="1"/>
  <c r="AG18" i="1"/>
  <c r="AG94" i="1"/>
  <c r="AG76" i="1"/>
  <c r="AG64" i="1"/>
  <c r="AG28" i="1"/>
  <c r="AG17" i="1"/>
  <c r="AG88" i="1"/>
  <c r="AG27" i="1"/>
  <c r="AG68" i="1"/>
  <c r="AG63" i="1"/>
  <c r="AG66" i="1"/>
  <c r="AG79" i="1"/>
  <c r="AG61" i="1"/>
  <c r="AG67" i="1"/>
  <c r="AG62" i="1"/>
  <c r="AG84" i="1"/>
  <c r="AG65" i="1"/>
  <c r="AG13" i="1"/>
  <c r="Y22" i="1"/>
  <c r="Y71" i="1"/>
  <c r="Y36" i="1"/>
  <c r="Y48" i="1"/>
  <c r="Y72" i="1"/>
  <c r="Y19" i="1"/>
  <c r="Y29" i="1"/>
  <c r="Y37" i="1"/>
  <c r="Y15" i="1"/>
  <c r="Y58" i="1"/>
  <c r="Y12" i="1"/>
  <c r="Y34" i="1"/>
  <c r="Y85" i="1"/>
  <c r="Y41" i="1"/>
  <c r="Y47" i="1"/>
  <c r="Y38" i="1"/>
  <c r="Y70" i="1"/>
  <c r="Y43" i="1"/>
  <c r="Y24" i="1"/>
  <c r="Y96" i="1"/>
  <c r="Y55" i="1"/>
  <c r="Y30" i="1"/>
  <c r="Y40" i="1"/>
  <c r="Y49" i="1"/>
  <c r="Y77" i="1"/>
  <c r="Y50" i="1"/>
  <c r="Y32" i="1"/>
  <c r="Y69" i="1"/>
  <c r="Y44" i="1"/>
  <c r="Y31" i="1"/>
  <c r="Y87" i="1"/>
  <c r="Y14" i="1"/>
  <c r="Y75" i="1"/>
  <c r="Y42" i="1"/>
  <c r="Y81" i="1"/>
  <c r="Y80" i="1"/>
  <c r="Y20" i="1"/>
  <c r="Y97" i="1"/>
  <c r="Y51" i="1"/>
  <c r="Y39" i="1"/>
  <c r="Y46" i="1"/>
  <c r="Y74" i="1"/>
  <c r="Y57" i="1"/>
  <c r="Y26" i="1"/>
  <c r="Y82" i="1"/>
  <c r="Y95" i="1"/>
  <c r="Y16" i="1"/>
  <c r="Y92" i="1"/>
  <c r="Y78" i="1"/>
  <c r="Y73" i="1"/>
  <c r="Y90" i="1"/>
  <c r="Y52" i="1"/>
  <c r="Y93" i="1"/>
  <c r="Y25" i="1"/>
  <c r="Y54" i="1"/>
  <c r="Y35" i="1"/>
  <c r="Y86" i="1"/>
  <c r="Y56" i="1"/>
  <c r="Y11" i="1"/>
  <c r="Y21" i="1"/>
  <c r="Y33" i="1"/>
  <c r="Y59" i="1"/>
  <c r="Y83" i="1"/>
  <c r="Y91" i="1"/>
  <c r="Y45" i="1"/>
  <c r="Y23" i="1"/>
  <c r="Y89" i="1"/>
  <c r="Y60" i="1"/>
  <c r="Y76" i="1"/>
  <c r="Y64" i="1"/>
  <c r="Y28" i="1"/>
  <c r="Y17" i="1"/>
  <c r="Y88" i="1"/>
  <c r="Y27" i="1"/>
  <c r="Y68" i="1"/>
  <c r="Y63" i="1"/>
  <c r="Y66" i="1"/>
  <c r="Y79" i="1"/>
  <c r="Y61" i="1"/>
  <c r="Y67" i="1"/>
  <c r="Y62" i="1"/>
  <c r="Y84" i="1"/>
  <c r="Y65" i="1"/>
  <c r="Y13" i="1"/>
  <c r="Y10" i="1"/>
  <c r="Y53" i="1"/>
  <c r="Y18" i="1"/>
  <c r="Y94" i="1"/>
  <c r="O65" i="1"/>
  <c r="O22" i="1"/>
  <c r="O71" i="1"/>
  <c r="O36" i="1"/>
  <c r="O76" i="1"/>
  <c r="O48" i="1"/>
  <c r="O64" i="1"/>
  <c r="O72" i="1"/>
  <c r="O19" i="1"/>
  <c r="O29" i="1"/>
  <c r="O37" i="1"/>
  <c r="O15" i="1"/>
  <c r="O28" i="1"/>
  <c r="O58" i="1"/>
  <c r="O17" i="1"/>
  <c r="O12" i="1"/>
  <c r="O34" i="1"/>
  <c r="O85" i="1"/>
  <c r="O88" i="1"/>
  <c r="O41" i="1"/>
  <c r="O47" i="1"/>
  <c r="O38" i="1"/>
  <c r="O70" i="1"/>
  <c r="O43" i="1"/>
  <c r="O24" i="1"/>
  <c r="O96" i="1"/>
  <c r="O55" i="1"/>
  <c r="O30" i="1"/>
  <c r="O27" i="1"/>
  <c r="O40" i="1"/>
  <c r="O49" i="1"/>
  <c r="O68" i="1"/>
  <c r="O77" i="1"/>
  <c r="O50" i="1"/>
  <c r="O32" i="1"/>
  <c r="O69" i="1"/>
  <c r="O44" i="1"/>
  <c r="O31" i="1"/>
  <c r="O87" i="1"/>
  <c r="O63" i="1"/>
  <c r="O14" i="1"/>
  <c r="O66" i="1"/>
  <c r="O75" i="1"/>
  <c r="O79" i="1"/>
  <c r="O42" i="1"/>
  <c r="O81" i="1"/>
  <c r="O80" i="1"/>
  <c r="O20" i="1"/>
  <c r="O97" i="1"/>
  <c r="O51" i="1"/>
  <c r="O61" i="1"/>
  <c r="O39" i="1"/>
  <c r="O46" i="1"/>
  <c r="O74" i="1"/>
  <c r="O57" i="1"/>
  <c r="O26" i="1"/>
  <c r="O82" i="1"/>
  <c r="O95" i="1"/>
  <c r="O16" i="1"/>
  <c r="O67" i="1"/>
  <c r="O62" i="1"/>
  <c r="O92" i="1"/>
  <c r="O78" i="1"/>
  <c r="O73" i="1"/>
  <c r="O90" i="1"/>
  <c r="O52" i="1"/>
  <c r="O93" i="1"/>
  <c r="O25" i="1"/>
  <c r="O54" i="1"/>
  <c r="O35" i="1"/>
  <c r="O86" i="1"/>
  <c r="O84" i="1"/>
  <c r="O56" i="1"/>
  <c r="O11" i="1"/>
  <c r="O21" i="1"/>
  <c r="O33" i="1"/>
  <c r="O59" i="1"/>
  <c r="O83" i="1"/>
  <c r="O91" i="1"/>
  <c r="O45" i="1"/>
  <c r="O23" i="1"/>
  <c r="O89" i="1"/>
  <c r="O60" i="1"/>
  <c r="O13" i="1"/>
  <c r="O10" i="1"/>
  <c r="O53" i="1"/>
  <c r="O18" i="1"/>
  <c r="O94" i="1"/>
  <c r="AH65" i="1" l="1"/>
  <c r="AI65" i="1" s="1"/>
  <c r="AM65" i="1"/>
  <c r="AN65" i="1" s="1"/>
  <c r="AO65" i="1" s="1"/>
  <c r="AH61" i="1"/>
  <c r="AI61" i="1" s="1"/>
  <c r="AM61" i="1"/>
  <c r="AN61" i="1" s="1"/>
  <c r="AO61" i="1" s="1"/>
  <c r="AH68" i="1"/>
  <c r="AI68" i="1" s="1"/>
  <c r="AM68" i="1"/>
  <c r="AN68" i="1" s="1"/>
  <c r="AO68" i="1" s="1"/>
  <c r="AH28" i="1"/>
  <c r="AI28" i="1" s="1"/>
  <c r="AM28" i="1"/>
  <c r="AN28" i="1" s="1"/>
  <c r="AO28" i="1" s="1"/>
  <c r="AH18" i="1"/>
  <c r="AI18" i="1" s="1"/>
  <c r="AM18" i="1"/>
  <c r="AN18" i="1" s="1"/>
  <c r="AO18" i="1" s="1"/>
  <c r="AH89" i="1"/>
  <c r="AI89" i="1" s="1"/>
  <c r="AM89" i="1"/>
  <c r="AN89" i="1" s="1"/>
  <c r="AO89" i="1" s="1"/>
  <c r="AH83" i="1"/>
  <c r="AM83" i="1"/>
  <c r="AN83" i="1" s="1"/>
  <c r="AO83" i="1" s="1"/>
  <c r="AH11" i="1"/>
  <c r="AI11" i="1" s="1"/>
  <c r="AM11" i="1"/>
  <c r="AN11" i="1" s="1"/>
  <c r="AO11" i="1" s="1"/>
  <c r="AH54" i="1"/>
  <c r="AM54" i="1"/>
  <c r="AN54" i="1" s="1"/>
  <c r="AO54" i="1" s="1"/>
  <c r="AH90" i="1"/>
  <c r="AI90" i="1" s="1"/>
  <c r="AM90" i="1"/>
  <c r="AN90" i="1" s="1"/>
  <c r="AO90" i="1" s="1"/>
  <c r="AH16" i="1"/>
  <c r="AI16" i="1" s="1"/>
  <c r="AM16" i="1"/>
  <c r="AN16" i="1" s="1"/>
  <c r="AO16" i="1" s="1"/>
  <c r="AH57" i="1"/>
  <c r="AI57" i="1" s="1"/>
  <c r="AM57" i="1"/>
  <c r="AN57" i="1" s="1"/>
  <c r="AO57" i="1" s="1"/>
  <c r="AH51" i="1"/>
  <c r="AM51" i="1"/>
  <c r="AN51" i="1" s="1"/>
  <c r="AO51" i="1" s="1"/>
  <c r="AH81" i="1"/>
  <c r="AM81" i="1"/>
  <c r="AN81" i="1" s="1"/>
  <c r="AO81" i="1" s="1"/>
  <c r="AH87" i="1"/>
  <c r="AM87" i="1"/>
  <c r="AN87" i="1" s="1"/>
  <c r="AO87" i="1" s="1"/>
  <c r="AH32" i="1"/>
  <c r="AI32" i="1" s="1"/>
  <c r="AM32" i="1"/>
  <c r="AN32" i="1" s="1"/>
  <c r="AO32" i="1" s="1"/>
  <c r="AH40" i="1"/>
  <c r="AI40" i="1" s="1"/>
  <c r="AM40" i="1"/>
  <c r="AN40" i="1" s="1"/>
  <c r="AO40" i="1" s="1"/>
  <c r="AH24" i="1"/>
  <c r="AI24" i="1" s="1"/>
  <c r="AM24" i="1"/>
  <c r="AN24" i="1" s="1"/>
  <c r="AO24" i="1" s="1"/>
  <c r="AH47" i="1"/>
  <c r="AI47" i="1" s="1"/>
  <c r="AM47" i="1"/>
  <c r="AN47" i="1" s="1"/>
  <c r="AO47" i="1" s="1"/>
  <c r="AH12" i="1"/>
  <c r="AI12" i="1" s="1"/>
  <c r="AM12" i="1"/>
  <c r="AN12" i="1" s="1"/>
  <c r="AO12" i="1" s="1"/>
  <c r="AH29" i="1"/>
  <c r="AI29" i="1" s="1"/>
  <c r="AM29" i="1"/>
  <c r="AN29" i="1" s="1"/>
  <c r="AO29" i="1" s="1"/>
  <c r="AH36" i="1"/>
  <c r="AI36" i="1" s="1"/>
  <c r="AM36" i="1"/>
  <c r="AN36" i="1" s="1"/>
  <c r="AO36" i="1" s="1"/>
  <c r="AH84" i="1"/>
  <c r="AI84" i="1" s="1"/>
  <c r="AM84" i="1"/>
  <c r="AN84" i="1" s="1"/>
  <c r="AO84" i="1" s="1"/>
  <c r="AH79" i="1"/>
  <c r="AI79" i="1" s="1"/>
  <c r="AM79" i="1"/>
  <c r="AN79" i="1" s="1"/>
  <c r="AO79" i="1" s="1"/>
  <c r="AH27" i="1"/>
  <c r="AI27" i="1" s="1"/>
  <c r="AM27" i="1"/>
  <c r="AN27" i="1" s="1"/>
  <c r="AO27" i="1" s="1"/>
  <c r="AH64" i="1"/>
  <c r="AI64" i="1" s="1"/>
  <c r="AM64" i="1"/>
  <c r="AN64" i="1" s="1"/>
  <c r="AO64" i="1" s="1"/>
  <c r="AH53" i="1"/>
  <c r="AI53" i="1" s="1"/>
  <c r="AM53" i="1"/>
  <c r="AN53" i="1" s="1"/>
  <c r="AO53" i="1" s="1"/>
  <c r="AH23" i="1"/>
  <c r="AI23" i="1" s="1"/>
  <c r="AM23" i="1"/>
  <c r="AN23" i="1" s="1"/>
  <c r="AO23" i="1" s="1"/>
  <c r="AH59" i="1"/>
  <c r="AI59" i="1" s="1"/>
  <c r="AM59" i="1"/>
  <c r="AN59" i="1" s="1"/>
  <c r="AO59" i="1" s="1"/>
  <c r="AH56" i="1"/>
  <c r="AI56" i="1" s="1"/>
  <c r="AM56" i="1"/>
  <c r="AN56" i="1" s="1"/>
  <c r="AO56" i="1" s="1"/>
  <c r="AH25" i="1"/>
  <c r="AI25" i="1" s="1"/>
  <c r="AM25" i="1"/>
  <c r="AN25" i="1" s="1"/>
  <c r="AO25" i="1" s="1"/>
  <c r="AH73" i="1"/>
  <c r="AI73" i="1" s="1"/>
  <c r="AM73" i="1"/>
  <c r="AN73" i="1" s="1"/>
  <c r="AO73" i="1" s="1"/>
  <c r="AH95" i="1"/>
  <c r="AI95" i="1" s="1"/>
  <c r="AM95" i="1"/>
  <c r="AN95" i="1" s="1"/>
  <c r="AO95" i="1" s="1"/>
  <c r="AH74" i="1"/>
  <c r="AI74" i="1" s="1"/>
  <c r="AM74" i="1"/>
  <c r="AN74" i="1" s="1"/>
  <c r="AO74" i="1" s="1"/>
  <c r="AH97" i="1"/>
  <c r="AI97" i="1" s="1"/>
  <c r="AM97" i="1"/>
  <c r="AN97" i="1" s="1"/>
  <c r="AO97" i="1" s="1"/>
  <c r="AH42" i="1"/>
  <c r="AI42" i="1" s="1"/>
  <c r="AM42" i="1"/>
  <c r="AN42" i="1" s="1"/>
  <c r="AO42" i="1" s="1"/>
  <c r="AH31" i="1"/>
  <c r="AI31" i="1" s="1"/>
  <c r="AM31" i="1"/>
  <c r="AN31" i="1" s="1"/>
  <c r="AO31" i="1" s="1"/>
  <c r="AH50" i="1"/>
  <c r="AI50" i="1" s="1"/>
  <c r="AM50" i="1"/>
  <c r="AN50" i="1" s="1"/>
  <c r="AO50" i="1" s="1"/>
  <c r="AH30" i="1"/>
  <c r="AI30" i="1" s="1"/>
  <c r="AM30" i="1"/>
  <c r="AN30" i="1" s="1"/>
  <c r="AO30" i="1" s="1"/>
  <c r="AH43" i="1"/>
  <c r="AI43" i="1" s="1"/>
  <c r="AM43" i="1"/>
  <c r="AN43" i="1" s="1"/>
  <c r="AO43" i="1" s="1"/>
  <c r="AH41" i="1"/>
  <c r="AI41" i="1" s="1"/>
  <c r="AM41" i="1"/>
  <c r="AN41" i="1" s="1"/>
  <c r="AO41" i="1" s="1"/>
  <c r="AH58" i="1"/>
  <c r="AI58" i="1" s="1"/>
  <c r="AM58" i="1"/>
  <c r="AN58" i="1" s="1"/>
  <c r="AO58" i="1" s="1"/>
  <c r="AH19" i="1"/>
  <c r="AI19" i="1" s="1"/>
  <c r="AM19" i="1"/>
  <c r="AN19" i="1" s="1"/>
  <c r="AO19" i="1" s="1"/>
  <c r="AH71" i="1"/>
  <c r="AM71" i="1"/>
  <c r="AN71" i="1" s="1"/>
  <c r="AO71" i="1" s="1"/>
  <c r="AH62" i="1"/>
  <c r="AI62" i="1" s="1"/>
  <c r="AM62" i="1"/>
  <c r="AN62" i="1" s="1"/>
  <c r="AO62" i="1" s="1"/>
  <c r="AH66" i="1"/>
  <c r="AI66" i="1" s="1"/>
  <c r="AM66" i="1"/>
  <c r="AN66" i="1" s="1"/>
  <c r="AO66" i="1" s="1"/>
  <c r="AH88" i="1"/>
  <c r="AI88" i="1" s="1"/>
  <c r="AM88" i="1"/>
  <c r="AN88" i="1" s="1"/>
  <c r="AO88" i="1" s="1"/>
  <c r="AH76" i="1"/>
  <c r="AI76" i="1" s="1"/>
  <c r="AM76" i="1"/>
  <c r="AN76" i="1" s="1"/>
  <c r="AO76" i="1" s="1"/>
  <c r="AH10" i="1"/>
  <c r="AI10" i="1" s="1"/>
  <c r="AM10" i="1"/>
  <c r="AN10" i="1" s="1"/>
  <c r="AO10" i="1" s="1"/>
  <c r="AH45" i="1"/>
  <c r="AI45" i="1" s="1"/>
  <c r="AM45" i="1"/>
  <c r="AN45" i="1" s="1"/>
  <c r="AO45" i="1" s="1"/>
  <c r="AH33" i="1"/>
  <c r="AI33" i="1" s="1"/>
  <c r="AM33" i="1"/>
  <c r="AN33" i="1" s="1"/>
  <c r="AO33" i="1" s="1"/>
  <c r="AH86" i="1"/>
  <c r="AI86" i="1" s="1"/>
  <c r="AM86" i="1"/>
  <c r="AN86" i="1" s="1"/>
  <c r="AO86" i="1" s="1"/>
  <c r="AH93" i="1"/>
  <c r="AI93" i="1" s="1"/>
  <c r="AM93" i="1"/>
  <c r="AN93" i="1" s="1"/>
  <c r="AO93" i="1" s="1"/>
  <c r="AH78" i="1"/>
  <c r="AI78" i="1" s="1"/>
  <c r="AM78" i="1"/>
  <c r="AN78" i="1" s="1"/>
  <c r="AO78" i="1" s="1"/>
  <c r="AH82" i="1"/>
  <c r="AI82" i="1" s="1"/>
  <c r="AM82" i="1"/>
  <c r="AN82" i="1" s="1"/>
  <c r="AO82" i="1" s="1"/>
  <c r="AH46" i="1"/>
  <c r="AI46" i="1" s="1"/>
  <c r="AM46" i="1"/>
  <c r="AN46" i="1" s="1"/>
  <c r="AO46" i="1" s="1"/>
  <c r="AH20" i="1"/>
  <c r="AI20" i="1" s="1"/>
  <c r="AM20" i="1"/>
  <c r="AN20" i="1" s="1"/>
  <c r="AO20" i="1" s="1"/>
  <c r="AH75" i="1"/>
  <c r="AI75" i="1" s="1"/>
  <c r="AM75" i="1"/>
  <c r="AN75" i="1" s="1"/>
  <c r="AO75" i="1" s="1"/>
  <c r="AH44" i="1"/>
  <c r="AI44" i="1" s="1"/>
  <c r="AM44" i="1"/>
  <c r="AN44" i="1" s="1"/>
  <c r="AO44" i="1" s="1"/>
  <c r="AH77" i="1"/>
  <c r="AI77" i="1" s="1"/>
  <c r="AM77" i="1"/>
  <c r="AN77" i="1" s="1"/>
  <c r="AO77" i="1" s="1"/>
  <c r="AH55" i="1"/>
  <c r="AI55" i="1" s="1"/>
  <c r="AM55" i="1"/>
  <c r="AN55" i="1" s="1"/>
  <c r="AO55" i="1" s="1"/>
  <c r="AH70" i="1"/>
  <c r="AI70" i="1" s="1"/>
  <c r="AM70" i="1"/>
  <c r="AN70" i="1" s="1"/>
  <c r="AO70" i="1" s="1"/>
  <c r="AH85" i="1"/>
  <c r="AI85" i="1" s="1"/>
  <c r="AM85" i="1"/>
  <c r="AN85" i="1" s="1"/>
  <c r="AO85" i="1" s="1"/>
  <c r="AH15" i="1"/>
  <c r="AI15" i="1" s="1"/>
  <c r="AM15" i="1"/>
  <c r="AN15" i="1" s="1"/>
  <c r="AO15" i="1" s="1"/>
  <c r="AH72" i="1"/>
  <c r="AI72" i="1" s="1"/>
  <c r="AM72" i="1"/>
  <c r="AN72" i="1" s="1"/>
  <c r="AO72" i="1" s="1"/>
  <c r="AH22" i="1"/>
  <c r="AI22" i="1" s="1"/>
  <c r="AM22" i="1"/>
  <c r="AN22" i="1" s="1"/>
  <c r="AO22" i="1" s="1"/>
  <c r="AH67" i="1"/>
  <c r="AI67" i="1" s="1"/>
  <c r="AM67" i="1"/>
  <c r="AN67" i="1" s="1"/>
  <c r="AO67" i="1" s="1"/>
  <c r="AH63" i="1"/>
  <c r="AI63" i="1" s="1"/>
  <c r="AM63" i="1"/>
  <c r="AN63" i="1" s="1"/>
  <c r="AO63" i="1" s="1"/>
  <c r="AH17" i="1"/>
  <c r="AI17" i="1" s="1"/>
  <c r="AM17" i="1"/>
  <c r="AN17" i="1" s="1"/>
  <c r="AO17" i="1" s="1"/>
  <c r="AH94" i="1"/>
  <c r="AI94" i="1" s="1"/>
  <c r="AM94" i="1"/>
  <c r="AN94" i="1" s="1"/>
  <c r="AO94" i="1" s="1"/>
  <c r="AH60" i="1"/>
  <c r="AI60" i="1" s="1"/>
  <c r="AM60" i="1"/>
  <c r="AN60" i="1" s="1"/>
  <c r="AO60" i="1" s="1"/>
  <c r="AH91" i="1"/>
  <c r="AI91" i="1" s="1"/>
  <c r="AM91" i="1"/>
  <c r="AN91" i="1" s="1"/>
  <c r="AO91" i="1" s="1"/>
  <c r="AH21" i="1"/>
  <c r="AI21" i="1" s="1"/>
  <c r="AM21" i="1"/>
  <c r="AN21" i="1" s="1"/>
  <c r="AO21" i="1" s="1"/>
  <c r="AH35" i="1"/>
  <c r="AI35" i="1" s="1"/>
  <c r="AM35" i="1"/>
  <c r="AN35" i="1" s="1"/>
  <c r="AO35" i="1" s="1"/>
  <c r="AH52" i="1"/>
  <c r="AI52" i="1" s="1"/>
  <c r="AM52" i="1"/>
  <c r="AN52" i="1" s="1"/>
  <c r="AO52" i="1" s="1"/>
  <c r="AH92" i="1"/>
  <c r="AI92" i="1" s="1"/>
  <c r="AM92" i="1"/>
  <c r="AN92" i="1" s="1"/>
  <c r="AO92" i="1" s="1"/>
  <c r="AH26" i="1"/>
  <c r="AI26" i="1" s="1"/>
  <c r="AM26" i="1"/>
  <c r="AN26" i="1" s="1"/>
  <c r="AO26" i="1" s="1"/>
  <c r="AH39" i="1"/>
  <c r="AI39" i="1" s="1"/>
  <c r="AM39" i="1"/>
  <c r="AN39" i="1" s="1"/>
  <c r="AO39" i="1" s="1"/>
  <c r="AH80" i="1"/>
  <c r="AI80" i="1" s="1"/>
  <c r="AM80" i="1"/>
  <c r="AN80" i="1" s="1"/>
  <c r="AO80" i="1" s="1"/>
  <c r="AH14" i="1"/>
  <c r="AI14" i="1" s="1"/>
  <c r="AM14" i="1"/>
  <c r="AN14" i="1" s="1"/>
  <c r="AO14" i="1" s="1"/>
  <c r="AH69" i="1"/>
  <c r="AI69" i="1" s="1"/>
  <c r="AM69" i="1"/>
  <c r="AN69" i="1" s="1"/>
  <c r="AO69" i="1" s="1"/>
  <c r="AH49" i="1"/>
  <c r="AI49" i="1" s="1"/>
  <c r="AM49" i="1"/>
  <c r="AN49" i="1" s="1"/>
  <c r="AO49" i="1" s="1"/>
  <c r="AH96" i="1"/>
  <c r="AI96" i="1" s="1"/>
  <c r="AM96" i="1"/>
  <c r="AN96" i="1" s="1"/>
  <c r="AO96" i="1" s="1"/>
  <c r="AH38" i="1"/>
  <c r="AI38" i="1" s="1"/>
  <c r="AM38" i="1"/>
  <c r="AN38" i="1" s="1"/>
  <c r="AO38" i="1" s="1"/>
  <c r="AH34" i="1"/>
  <c r="AI34" i="1" s="1"/>
  <c r="AM34" i="1"/>
  <c r="AN34" i="1" s="1"/>
  <c r="AO34" i="1" s="1"/>
  <c r="AH37" i="1"/>
  <c r="AI37" i="1" s="1"/>
  <c r="AM37" i="1"/>
  <c r="AN37" i="1" s="1"/>
  <c r="AO37" i="1" s="1"/>
  <c r="AH48" i="1"/>
  <c r="AI48" i="1" s="1"/>
  <c r="AM48" i="1"/>
  <c r="AN48" i="1" s="1"/>
  <c r="AO48" i="1" s="1"/>
  <c r="AH13" i="1"/>
  <c r="AI13" i="1" s="1"/>
  <c r="AM13" i="1"/>
  <c r="AN13" i="1" s="1"/>
  <c r="AO13" i="1" s="1"/>
  <c r="AI87" i="1"/>
  <c r="AI51" i="1"/>
  <c r="AI71" i="1"/>
  <c r="AI83" i="1"/>
  <c r="AI81" i="1"/>
  <c r="AI54" i="1"/>
  <c r="E4" i="2"/>
</calcChain>
</file>

<file path=xl/sharedStrings.xml><?xml version="1.0" encoding="utf-8"?>
<sst xmlns="http://schemas.openxmlformats.org/spreadsheetml/2006/main" count="1649" uniqueCount="592">
  <si>
    <t>aid yr</t>
  </si>
  <si>
    <t>campus</t>
  </si>
  <si>
    <t>stu id</t>
  </si>
  <si>
    <t>first name</t>
  </si>
  <si>
    <t>middle name</t>
  </si>
  <si>
    <t>last name</t>
  </si>
  <si>
    <t>email</t>
  </si>
  <si>
    <t>category</t>
  </si>
  <si>
    <t>registered</t>
  </si>
  <si>
    <t>start term</t>
  </si>
  <si>
    <t>eligible</t>
  </si>
  <si>
    <t>fafsa rec'd</t>
  </si>
  <si>
    <t>offer</t>
  </si>
  <si>
    <t>unmet need</t>
  </si>
  <si>
    <t>waivers</t>
  </si>
  <si>
    <t>loans offered</t>
  </si>
  <si>
    <t>loans accepted</t>
  </si>
  <si>
    <t>evergreen need grant</t>
  </si>
  <si>
    <t>other awards</t>
  </si>
  <si>
    <t>other resources</t>
  </si>
  <si>
    <t>OLY</t>
  </si>
  <si>
    <t>A00058095</t>
  </si>
  <si>
    <t>Faith</t>
  </si>
  <si>
    <t>Alixandra</t>
  </si>
  <si>
    <t>Addicott</t>
  </si>
  <si>
    <t>addfai17@evergreen.edu</t>
  </si>
  <si>
    <t>Y</t>
  </si>
  <si>
    <t/>
  </si>
  <si>
    <t>AS</t>
  </si>
  <si>
    <t>2015-02-02</t>
  </si>
  <si>
    <t>Fed Direct Unsubsidized Loan-DLU-  $19842</t>
  </si>
  <si>
    <t>O</t>
  </si>
  <si>
    <t>A00307325</t>
  </si>
  <si>
    <t>Michelle</t>
  </si>
  <si>
    <t>Angelique</t>
  </si>
  <si>
    <t>Allen</t>
  </si>
  <si>
    <t>allmic21@evergreen.edu</t>
  </si>
  <si>
    <t>2015-01-07</t>
  </si>
  <si>
    <t>A00343985</t>
  </si>
  <si>
    <t>Jason</t>
  </si>
  <si>
    <t>Donald</t>
  </si>
  <si>
    <t>Alves</t>
  </si>
  <si>
    <t>alvjas30@evergreen.edu</t>
  </si>
  <si>
    <t>2015-01-22</t>
  </si>
  <si>
    <t>Veteran Waiver-VWVR-  $3959</t>
  </si>
  <si>
    <t>Fed Direct Unsubsidized Loan-DLU-  $18592</t>
  </si>
  <si>
    <t>A00338176</t>
  </si>
  <si>
    <t>Brandon</t>
  </si>
  <si>
    <t>D.</t>
  </si>
  <si>
    <t>Anderson</t>
  </si>
  <si>
    <t>andbra11@evergreen.edu</t>
  </si>
  <si>
    <t>2015-04-08</t>
  </si>
  <si>
    <t>Fed Direct Unsubsidized Loan-DLU-  $15464</t>
  </si>
  <si>
    <t>Hannah</t>
  </si>
  <si>
    <t>Mary</t>
  </si>
  <si>
    <t>A00374098</t>
  </si>
  <si>
    <t>Samantha</t>
  </si>
  <si>
    <t>Jewell Renee</t>
  </si>
  <si>
    <t>Angel</t>
  </si>
  <si>
    <t>angsam27@evergreen.edu</t>
  </si>
  <si>
    <t>A00373573</t>
  </si>
  <si>
    <t>Alexandria</t>
  </si>
  <si>
    <t>Dennae</t>
  </si>
  <si>
    <t>Arbogast</t>
  </si>
  <si>
    <t>arbale25@evergreen.edu</t>
  </si>
  <si>
    <t>2015-02-04</t>
  </si>
  <si>
    <t>Fed Direct Grad Plus Loan-DLG-  $, Fed Direct Unsubsidized Loan-DLU-  $20022</t>
  </si>
  <si>
    <t>TESC Foundation Fellowships-GRFDN-  $1920</t>
  </si>
  <si>
    <t>Diana</t>
  </si>
  <si>
    <t>A00354257</t>
  </si>
  <si>
    <t>Logan</t>
  </si>
  <si>
    <t>M</t>
  </si>
  <si>
    <t>Bahr</t>
  </si>
  <si>
    <t>bahlog11@evergreen.edu</t>
  </si>
  <si>
    <t>2015-01-30</t>
  </si>
  <si>
    <t>Fed Direct Unsubsidized Loan-DLU-  $12000</t>
  </si>
  <si>
    <t>A00126276</t>
  </si>
  <si>
    <t>Kandi</t>
  </si>
  <si>
    <t>Bauman</t>
  </si>
  <si>
    <t>baukan19@evergreen.edu</t>
  </si>
  <si>
    <t>2015-02-17</t>
  </si>
  <si>
    <t>MPA Tuition Waiver-STWMPA-  $2100</t>
  </si>
  <si>
    <t>Fed Direct Unsubsidized Loan-DLU-  $16747</t>
  </si>
  <si>
    <t>TESC Endowment Fellowships-GREND-  $995</t>
  </si>
  <si>
    <t>A00352550</t>
  </si>
  <si>
    <t>Heidi</t>
  </si>
  <si>
    <t>Marie</t>
  </si>
  <si>
    <t>Behrends Cerniwey</t>
  </si>
  <si>
    <t>behhei29@evergreen.edu</t>
  </si>
  <si>
    <t>2015-04-06</t>
  </si>
  <si>
    <t>MPA Tuition Waiver-STWMPA-  $1545</t>
  </si>
  <si>
    <t>Fed Direct Unsubsidized Loan-DLU-  $20397</t>
  </si>
  <si>
    <t>A00330673</t>
  </si>
  <si>
    <t>Heath</t>
  </si>
  <si>
    <t>Berman</t>
  </si>
  <si>
    <t>berjas27@evergreen.edu</t>
  </si>
  <si>
    <t>2015-02-13</t>
  </si>
  <si>
    <t>Fed Direct Unsubsidized Loan-DLU-  $9500</t>
  </si>
  <si>
    <t>A00232695</t>
  </si>
  <si>
    <t>Linda</t>
  </si>
  <si>
    <t>May</t>
  </si>
  <si>
    <t>Black</t>
  </si>
  <si>
    <t>blalin20@evergreen.edu</t>
  </si>
  <si>
    <t>Fed Direct Unsubsidized Loan-DLU-  $17960</t>
  </si>
  <si>
    <t>A00101603</t>
  </si>
  <si>
    <t>Karama</t>
  </si>
  <si>
    <t>Kattsina</t>
  </si>
  <si>
    <t>Blackhorn</t>
  </si>
  <si>
    <t>blakar28@evergreen.edu</t>
  </si>
  <si>
    <t>MPA Tuition Waiver-STWMPA-  $510</t>
  </si>
  <si>
    <t>Fed Direct Grad Plus Loan-DLG-  $, Fed Direct Unsubsidized Loan-DLU-  $13432</t>
  </si>
  <si>
    <t>-CHEK-#30384 8/19/15 $2666.67 F15- $0, -CHEK-#40182 12-9-15 $2666.67 W16- $0, -CHEK-#40480 2/25/16 $2666.66 SP16- $0, 201610-PRIDE-Pride Foundation- $2666.67, 201620-PRIDE-Pride Foundation- $2666.67, 201630-PRIDE-Pride Foundation- $2666.66</t>
  </si>
  <si>
    <t>A00330212</t>
  </si>
  <si>
    <t>Theresa</t>
  </si>
  <si>
    <t>Maureen</t>
  </si>
  <si>
    <t>Blankenship</t>
  </si>
  <si>
    <t>blathe22@evergreen.edu</t>
  </si>
  <si>
    <t>2015-01-09</t>
  </si>
  <si>
    <t>Fed Direct Unsubsidized Loan-DLU-  $20272</t>
  </si>
  <si>
    <t>J</t>
  </si>
  <si>
    <t>Fed Direct Unsubsidized Loan-DLU-  $</t>
  </si>
  <si>
    <t>Richard</t>
  </si>
  <si>
    <t>A00344997</t>
  </si>
  <si>
    <t>Sarah</t>
  </si>
  <si>
    <t>Callif</t>
  </si>
  <si>
    <t>calsar14@evergreen.edu</t>
  </si>
  <si>
    <t>Carpenter</t>
  </si>
  <si>
    <t>A00295424</t>
  </si>
  <si>
    <t>Michael</t>
  </si>
  <si>
    <t>F</t>
  </si>
  <si>
    <t>carmic28@evergreen.edu</t>
  </si>
  <si>
    <t>2015-02-06</t>
  </si>
  <si>
    <t>Fed Direct Unsubsidized Loan-DLU-  $20500</t>
  </si>
  <si>
    <t>Ann</t>
  </si>
  <si>
    <t>2015-01-12</t>
  </si>
  <si>
    <t>A00244619</t>
  </si>
  <si>
    <t>Jessica</t>
  </si>
  <si>
    <t>Lynn</t>
  </si>
  <si>
    <t>Chapin</t>
  </si>
  <si>
    <t>chajes14@evergreen.edu</t>
  </si>
  <si>
    <t>A00364161</t>
  </si>
  <si>
    <t>Marissa</t>
  </si>
  <si>
    <t>Sahara</t>
  </si>
  <si>
    <t>Claiborne</t>
  </si>
  <si>
    <t>clamar06@evergreen.edu</t>
  </si>
  <si>
    <t>A00275832</t>
  </si>
  <si>
    <t>Brittany</t>
  </si>
  <si>
    <t>Irene</t>
  </si>
  <si>
    <t>Clark</t>
  </si>
  <si>
    <t>clabri02@evergreen.edu</t>
  </si>
  <si>
    <t>Veteran's Dependent Waiver GR-VDWVRG-  $9138</t>
  </si>
  <si>
    <t>Fed Direct Unsubsidized Loan-DLU-  $11361</t>
  </si>
  <si>
    <t>Cole</t>
  </si>
  <si>
    <t>A00353271</t>
  </si>
  <si>
    <t>Renata</t>
  </si>
  <si>
    <t>Cummings</t>
  </si>
  <si>
    <t>cumren27@evergreen.edu</t>
  </si>
  <si>
    <t>2015-01-08</t>
  </si>
  <si>
    <t>Alumni Scholarship-ALUM-  $1000</t>
  </si>
  <si>
    <t>A00312161</t>
  </si>
  <si>
    <t>Amanda</t>
  </si>
  <si>
    <t>Nicole</t>
  </si>
  <si>
    <t>DeShazo</t>
  </si>
  <si>
    <t>desama27@evergreen.edu</t>
  </si>
  <si>
    <t>2015-02-11</t>
  </si>
  <si>
    <t>A00170845</t>
  </si>
  <si>
    <t>Emily</t>
  </si>
  <si>
    <t>DeStasio</t>
  </si>
  <si>
    <t>dessar12@evergreen.edu</t>
  </si>
  <si>
    <t>2015-03-02</t>
  </si>
  <si>
    <t>A00352837</t>
  </si>
  <si>
    <t>Megan</t>
  </si>
  <si>
    <t>Duncan</t>
  </si>
  <si>
    <t>dunmeg19@evergreen.edu</t>
  </si>
  <si>
    <t>Alumni Scholarship-ALUM-  $650, TESC Foundation Fellowships-GRFDN-  $650</t>
  </si>
  <si>
    <t>A00098035</t>
  </si>
  <si>
    <t>Ashley</t>
  </si>
  <si>
    <t>E</t>
  </si>
  <si>
    <t>Evans</t>
  </si>
  <si>
    <t>evaash13@evergreen.edu</t>
  </si>
  <si>
    <t>Jennifer</t>
  </si>
  <si>
    <t>Carl</t>
  </si>
  <si>
    <t>2015-02-23</t>
  </si>
  <si>
    <t>A00352840</t>
  </si>
  <si>
    <t>Fisher</t>
  </si>
  <si>
    <t>fisash02@evergreen.edu</t>
  </si>
  <si>
    <t>MPA Tuition Waiver-STWMPA-  $1159</t>
  </si>
  <si>
    <t>Fed Direct Unsubsidized Loan-DLU-  $0</t>
  </si>
  <si>
    <t>R</t>
  </si>
  <si>
    <t>A00122298</t>
  </si>
  <si>
    <t>Gedanke</t>
  </si>
  <si>
    <t>Franks</t>
  </si>
  <si>
    <t>frahan13@evergreen.edu</t>
  </si>
  <si>
    <t>2015-03-10</t>
  </si>
  <si>
    <t>Fed Direct Unsubsidized Loan-DLU-  $8555</t>
  </si>
  <si>
    <t>Rebecca</t>
  </si>
  <si>
    <t>A</t>
  </si>
  <si>
    <t>A00272941</t>
  </si>
  <si>
    <t>Wendy</t>
  </si>
  <si>
    <t>Galloway</t>
  </si>
  <si>
    <t>galwen05@evergreen.edu</t>
  </si>
  <si>
    <t>2015-02-25</t>
  </si>
  <si>
    <t>Fed Direct Unsubsidized Loan-DLU-  $16941</t>
  </si>
  <si>
    <t>Rose</t>
  </si>
  <si>
    <t>Leslie</t>
  </si>
  <si>
    <t>A00013222</t>
  </si>
  <si>
    <t>Hale</t>
  </si>
  <si>
    <t>halbri03@evergreen.edu</t>
  </si>
  <si>
    <t>Fed Direct Unsubsidized Loan-DLU-  $18297</t>
  </si>
  <si>
    <t>William</t>
  </si>
  <si>
    <t>James</t>
  </si>
  <si>
    <t>A00377093</t>
  </si>
  <si>
    <t>Lisa</t>
  </si>
  <si>
    <t>Kristine</t>
  </si>
  <si>
    <t>Herzog</t>
  </si>
  <si>
    <t>herlis13@evergreen.edu</t>
  </si>
  <si>
    <t>2015-04-14</t>
  </si>
  <si>
    <t>A00340078</t>
  </si>
  <si>
    <t>Natasha</t>
  </si>
  <si>
    <t>House</t>
  </si>
  <si>
    <t>hounat13@evergreen.edu</t>
  </si>
  <si>
    <t>2015-01-06</t>
  </si>
  <si>
    <t>Fed Direct Unsubsidized Loan-DLU-  $20137</t>
  </si>
  <si>
    <t>TESC Endowment Fellowships-GREND-  $995, TESC Foundation Fellowships-GRFDN-  $810</t>
  </si>
  <si>
    <t>A00136031</t>
  </si>
  <si>
    <t>M H</t>
  </si>
  <si>
    <t>Inman</t>
  </si>
  <si>
    <t>inmjen19@evergreen.edu</t>
  </si>
  <si>
    <t>2015-01-20</t>
  </si>
  <si>
    <t>A00374021</t>
  </si>
  <si>
    <t>Ursula</t>
  </si>
  <si>
    <t>Isakson</t>
  </si>
  <si>
    <t>isalin26@evergreen.edu</t>
  </si>
  <si>
    <t>2015-02-09</t>
  </si>
  <si>
    <t>Fed Direct Grad Plus Loan-DLG-  $, Fed Direct Unsubsidized Loan-DLU-  $19238</t>
  </si>
  <si>
    <t>A08001139</t>
  </si>
  <si>
    <t>Israel</t>
  </si>
  <si>
    <t>isrson04@evergreen.edu</t>
  </si>
  <si>
    <t>2015-04-15</t>
  </si>
  <si>
    <t>C</t>
  </si>
  <si>
    <t>A00312187</t>
  </si>
  <si>
    <t>Jeanette</t>
  </si>
  <si>
    <t>Johnson</t>
  </si>
  <si>
    <t>johjea10@evergreen.edu</t>
  </si>
  <si>
    <t>2015-01-15</t>
  </si>
  <si>
    <t>A00374120</t>
  </si>
  <si>
    <t>Theodore Carl</t>
  </si>
  <si>
    <t>johwil16@evergreen.edu</t>
  </si>
  <si>
    <t>MPA Tuition Waiver-STWMPA-  $1900</t>
  </si>
  <si>
    <t>Fed Direct Grad Plus Loan-DLG-  $, Fed Direct Unsubsidized Loan-DLU-  $20042</t>
  </si>
  <si>
    <t>A00258170</t>
  </si>
  <si>
    <t>Aaron</t>
  </si>
  <si>
    <t>Jones</t>
  </si>
  <si>
    <t>jonaar25@evergreen.edu</t>
  </si>
  <si>
    <t>2015-01-05</t>
  </si>
  <si>
    <t>Fed Direct Unsubsidized Loan-DLU-  $12222</t>
  </si>
  <si>
    <t>-CHEK-#430413 2/2/16 $3239.50 W16- $0, 201610-TRIBAL-Tulalip Tribes- $3240, 201620-TRIBAL-Tulalip Tribes- $3240, 201630-TRIBAL-Tulalip Tribes- $2611.8</t>
  </si>
  <si>
    <t>A00374132</t>
  </si>
  <si>
    <t>Joan</t>
  </si>
  <si>
    <t>Kendig</t>
  </si>
  <si>
    <t>kenmeg16@evergreen.edu</t>
  </si>
  <si>
    <t>Fed Direct Grad Plus Loan-DLG-  $, Fed Direct Unsubsidized Loan-DLU-  $20500</t>
  </si>
  <si>
    <t>A00145962</t>
  </si>
  <si>
    <t>Kevin</t>
  </si>
  <si>
    <t>X</t>
  </si>
  <si>
    <t>Keogh</t>
  </si>
  <si>
    <t>keokev01@evergreen.edu</t>
  </si>
  <si>
    <t>MPA Tuition Waiver-STWMPA-  $1050</t>
  </si>
  <si>
    <t>A00353054</t>
  </si>
  <si>
    <t>Julie</t>
  </si>
  <si>
    <t>Kristin</t>
  </si>
  <si>
    <t>Kerrigan</t>
  </si>
  <si>
    <t>kerjul20@evergreen.edu</t>
  </si>
  <si>
    <t>A00112312</t>
  </si>
  <si>
    <t>Ketcherside</t>
  </si>
  <si>
    <t>ketnic20@evergreen.edu</t>
  </si>
  <si>
    <t>Fed Direct Unsubsidized Loan-DLU-  $1198</t>
  </si>
  <si>
    <t>-CHEK-#30414 8/24/15 $666.66 F15- $0, -CHEK-#40228 12/17/15 $666.66 W16- $0, -CHEK-#40520 3/14/16 $666.68 SP16- $0, -CHEK-#98565 10-1-15 $2500 F15- $0, -CHEK-#99682 1/13/16 $1870.50 W16- $0, 201610-MISCH1-Community Youth Services- $2500, 201620-MISCH1-Community Youth Services- $1870.5, 201610-PRIDE-Pride Foundation- $666.66, 201620-PRIDE-Pride Foundation- $666.66, 201630-PRIDE-Pride Foundation- $666.68</t>
  </si>
  <si>
    <t>Danielle</t>
  </si>
  <si>
    <t>A00376314</t>
  </si>
  <si>
    <t>Shannon</t>
  </si>
  <si>
    <t>Klasell</t>
  </si>
  <si>
    <t>klasha29@evergreen.edu</t>
  </si>
  <si>
    <t>Fed Direct Grad Plus Loan-DLG-  $932, Fed Direct Unsubsidized Loan-DLU-  $20500</t>
  </si>
  <si>
    <t>Robert</t>
  </si>
  <si>
    <t>A00275176</t>
  </si>
  <si>
    <t>Lea</t>
  </si>
  <si>
    <t>Elise</t>
  </si>
  <si>
    <t>Kronenberg</t>
  </si>
  <si>
    <t>krolea11@evergreen.edu</t>
  </si>
  <si>
    <t>Kayla</t>
  </si>
  <si>
    <t>A00294386</t>
  </si>
  <si>
    <t>Gregory</t>
  </si>
  <si>
    <t>Kirk</t>
  </si>
  <si>
    <t>Larsen</t>
  </si>
  <si>
    <t>largre24@evergreen.edu</t>
  </si>
  <si>
    <t>Fed Direct Unsubsidized Loan-DLU-  $16188</t>
  </si>
  <si>
    <t>A00374144</t>
  </si>
  <si>
    <t>David</t>
  </si>
  <si>
    <t>Scott</t>
  </si>
  <si>
    <t>Lindley</t>
  </si>
  <si>
    <t>lindav26@evergreen.edu</t>
  </si>
  <si>
    <t>Fed Direct Unsubsidized Loan-DLU-  $6106</t>
  </si>
  <si>
    <t>A00368840</t>
  </si>
  <si>
    <t>Levi</t>
  </si>
  <si>
    <t>Luft</t>
  </si>
  <si>
    <t>luflev19@evergreen.edu</t>
  </si>
  <si>
    <t>2015-01-21</t>
  </si>
  <si>
    <t>Fed Direct Unsubsidized Loan-DLU-  $18271</t>
  </si>
  <si>
    <t>A00294237</t>
  </si>
  <si>
    <t>Luise</t>
  </si>
  <si>
    <t>Madrone</t>
  </si>
  <si>
    <t>maddan11@evergreen.edu</t>
  </si>
  <si>
    <t>Fed Direct Unsubsidized Loan-DLU-  $8024</t>
  </si>
  <si>
    <t>Sara Ann Bilezikian Fellowship-BILEZI-  $5500, Evergreen Sustainability Schol-CARGIL-  $6600</t>
  </si>
  <si>
    <t>A00146789</t>
  </si>
  <si>
    <t>Patricia</t>
  </si>
  <si>
    <t>Maples</t>
  </si>
  <si>
    <t>mapmau07@evergreen.edu</t>
  </si>
  <si>
    <t>2015-03-16</t>
  </si>
  <si>
    <t>A00031050</t>
  </si>
  <si>
    <t>Dennison</t>
  </si>
  <si>
    <t>Martin</t>
  </si>
  <si>
    <t>marjam16@evergreen.edu</t>
  </si>
  <si>
    <t>Veteran Waiver-VWVR-  $3351</t>
  </si>
  <si>
    <t>Fed Direct Unsubsidized Loan-DLU-  $17287</t>
  </si>
  <si>
    <t>A00374050</t>
  </si>
  <si>
    <t>Martha</t>
  </si>
  <si>
    <t>Matthias</t>
  </si>
  <si>
    <t>matmar11@evergreen.edu</t>
  </si>
  <si>
    <t>2015-02-10</t>
  </si>
  <si>
    <t>Fed Direct Unsubsidized Loan-DLU-  $7000</t>
  </si>
  <si>
    <t>TESC Foundation Fellowships-GRFDN-  $1500</t>
  </si>
  <si>
    <t>A00108209</t>
  </si>
  <si>
    <t>Cory</t>
  </si>
  <si>
    <t>Russell</t>
  </si>
  <si>
    <t>Miller</t>
  </si>
  <si>
    <t>milcor18@evergreen.edu</t>
  </si>
  <si>
    <t>Mohamed</t>
  </si>
  <si>
    <t>A08009045</t>
  </si>
  <si>
    <t>Omar</t>
  </si>
  <si>
    <t>Mohamud</t>
  </si>
  <si>
    <t>mohmoh01@evergreen.edu</t>
  </si>
  <si>
    <t>A00127626</t>
  </si>
  <si>
    <t>Charles</t>
  </si>
  <si>
    <t>Patrick</t>
  </si>
  <si>
    <t>Moore</t>
  </si>
  <si>
    <t>moocha03@evergreen.edu</t>
  </si>
  <si>
    <t>Fed Direct Unsubsidized Loan-DLU-  $12432</t>
  </si>
  <si>
    <t>-CHEK-#662954 9/4/15 $3000 F15- $0, 201610-MISCH1-Department of Financial Institutions- $3000, 201620-MISCH1-Department of Financial Institutions- $3000, 201630-MISCH1-Department of Financial Institutions- $3000</t>
  </si>
  <si>
    <t>A00309946</t>
  </si>
  <si>
    <t>Erin</t>
  </si>
  <si>
    <t>Elizabeth</t>
  </si>
  <si>
    <t>mooeri03@evergreen.edu</t>
  </si>
  <si>
    <t>2015-03-03</t>
  </si>
  <si>
    <t>Tyrone</t>
  </si>
  <si>
    <t>L</t>
  </si>
  <si>
    <t>A00103506</t>
  </si>
  <si>
    <t>Orbeck</t>
  </si>
  <si>
    <t>orbreb23@evergreen.edu</t>
  </si>
  <si>
    <t>2015-01-02</t>
  </si>
  <si>
    <t>Veteran Waiver-VWVR-  $4569</t>
  </si>
  <si>
    <t>A00306674</t>
  </si>
  <si>
    <t>Eugene</t>
  </si>
  <si>
    <t>Overbey</t>
  </si>
  <si>
    <t>ovejas04@evergreen.edu</t>
  </si>
  <si>
    <t>2015-02-03</t>
  </si>
  <si>
    <t>A00279062</t>
  </si>
  <si>
    <t>Teresa</t>
  </si>
  <si>
    <t>Parsons</t>
  </si>
  <si>
    <t>parter29@evergreen.edu</t>
  </si>
  <si>
    <t>Fed Direct Unsubsidized Loan-DLU-  $20338</t>
  </si>
  <si>
    <t>A00278960</t>
  </si>
  <si>
    <t>Jeremy</t>
  </si>
  <si>
    <t>Payne</t>
  </si>
  <si>
    <t>payjer06@evergreen.edu</t>
  </si>
  <si>
    <t>2015-04-02</t>
  </si>
  <si>
    <t>Veteran Waiver-VWVR-  $1523</t>
  </si>
  <si>
    <t>Fed Direct Unsubsidized Loan-DLU-  $3000</t>
  </si>
  <si>
    <t>A00303880</t>
  </si>
  <si>
    <t>Anne</t>
  </si>
  <si>
    <t>Persky</t>
  </si>
  <si>
    <t>peremi24@evergreen.edu</t>
  </si>
  <si>
    <t>2015-03-09</t>
  </si>
  <si>
    <t>Fed Direct Unsubsidized Loan-DLU-  $4382</t>
  </si>
  <si>
    <t>201610-WSAC-Washington Student Achievement Council- $2310.55, 201610-WSAC-Washington Student Achievement Council- $318.45, 201620-WSAC-Washington Student Achievement Council- $1373.1, 201630-WSAC-Washington Student Achievement Council- $2311</t>
  </si>
  <si>
    <t>A00353057</t>
  </si>
  <si>
    <t>Charlotte</t>
  </si>
  <si>
    <t>Christine</t>
  </si>
  <si>
    <t>Persons</t>
  </si>
  <si>
    <t>percha24@evergreen.edu</t>
  </si>
  <si>
    <t>A00352552</t>
  </si>
  <si>
    <t>Dalarie</t>
  </si>
  <si>
    <t>Peters</t>
  </si>
  <si>
    <t>getdal09@evergreen.edu</t>
  </si>
  <si>
    <t>Fed Direct Unsubsidized Loan-DLU-  $15842</t>
  </si>
  <si>
    <t>John Walker Fellowship-WALKER-  $400</t>
  </si>
  <si>
    <t>-CHEK-#23202 8/27/15 $1200 F15- $0, 201610-TRIBAL-Doyon Foundation- $1200, 201620-TRIBAL-Doyon Foundation- $1200, 201630-TRIBAL-Doyon Foundation- $1200</t>
  </si>
  <si>
    <t>A00330689</t>
  </si>
  <si>
    <t>Peterson</t>
  </si>
  <si>
    <t>petcar28@evergreen.edu</t>
  </si>
  <si>
    <t>Fed Direct Unsubsidized Loan-DLU-  $18291</t>
  </si>
  <si>
    <t>A00255903</t>
  </si>
  <si>
    <t>Opal</t>
  </si>
  <si>
    <t>Plaja</t>
  </si>
  <si>
    <t>owrjen06@evergreen.edu</t>
  </si>
  <si>
    <t>A00137010</t>
  </si>
  <si>
    <t>Eileen</t>
  </si>
  <si>
    <t>Porter</t>
  </si>
  <si>
    <t>porsam25@evergreen.edu</t>
  </si>
  <si>
    <t>A00237846</t>
  </si>
  <si>
    <t>Galen</t>
  </si>
  <si>
    <t>D</t>
  </si>
  <si>
    <t>Radtke</t>
  </si>
  <si>
    <t>radgal12@evergreen.edu</t>
  </si>
  <si>
    <t>A00352554</t>
  </si>
  <si>
    <t>Lauren</t>
  </si>
  <si>
    <t>Rafanelli</t>
  </si>
  <si>
    <t>raflau14@evergreen.edu</t>
  </si>
  <si>
    <t>MPA Tuition Waiver-STWMPA-  $1417</t>
  </si>
  <si>
    <t>Fed Direct Unsubsidized Loan-DLU-  $9000</t>
  </si>
  <si>
    <t>A00298746</t>
  </si>
  <si>
    <t>Nelson</t>
  </si>
  <si>
    <t>Rascon</t>
  </si>
  <si>
    <t>rasnel10@evergreen.edu</t>
  </si>
  <si>
    <t>2015-02-19</t>
  </si>
  <si>
    <t>A00270695</t>
  </si>
  <si>
    <t>Rachel</t>
  </si>
  <si>
    <t>Alayne</t>
  </si>
  <si>
    <t>Revisky</t>
  </si>
  <si>
    <t>revrac03@evergreen.edu</t>
  </si>
  <si>
    <t>Veteran's Dependent Waiver GR-VDWVRG-  $7919.6</t>
  </si>
  <si>
    <t>Fed Direct Unsubsidized Loan-DLU-  $14631</t>
  </si>
  <si>
    <t>A00283227</t>
  </si>
  <si>
    <t>Starr</t>
  </si>
  <si>
    <t>Roberts</t>
  </si>
  <si>
    <t>robama26@evergreen.edu</t>
  </si>
  <si>
    <t>A00309917</t>
  </si>
  <si>
    <t>Samuel</t>
  </si>
  <si>
    <t>Roder</t>
  </si>
  <si>
    <t>rodsam30@evergreen.edu</t>
  </si>
  <si>
    <t>2015-05-11</t>
  </si>
  <si>
    <t>A00041870</t>
  </si>
  <si>
    <t>Bonnie</t>
  </si>
  <si>
    <t>rosbon29@evergreen.edu</t>
  </si>
  <si>
    <t>Fed Direct Unsubsidized Loan-DLU-  $19827</t>
  </si>
  <si>
    <t>A00372732</t>
  </si>
  <si>
    <t>Niklas</t>
  </si>
  <si>
    <t>Schrader</t>
  </si>
  <si>
    <t>schnik11@evergreen.edu</t>
  </si>
  <si>
    <t>Fed Direct Unsubsidized Loan-DLU-  $18792</t>
  </si>
  <si>
    <t>A00334091</t>
  </si>
  <si>
    <t>Sharon</t>
  </si>
  <si>
    <t>Shadwell</t>
  </si>
  <si>
    <t>shasha27@evergreen.edu</t>
  </si>
  <si>
    <t>2015-02-12</t>
  </si>
  <si>
    <t>Fed Direct Unsubsidized Loan-DLU-  $7003</t>
  </si>
  <si>
    <t>A00354616</t>
  </si>
  <si>
    <t>Lianna</t>
  </si>
  <si>
    <t>Shepherd</t>
  </si>
  <si>
    <t>shelia06@evergreen.edu</t>
  </si>
  <si>
    <t>Fed Direct Unsubsidized Loan-DLU-  $11445</t>
  </si>
  <si>
    <t>Americorp Guarantee-AMCORP-  $8992, TESC Endowment Fellowships-GREND-  $995</t>
  </si>
  <si>
    <t>A00373632</t>
  </si>
  <si>
    <t>Alesya</t>
  </si>
  <si>
    <t>Vyacheslavovna</t>
  </si>
  <si>
    <t>Shitik</t>
  </si>
  <si>
    <t>shiale15@evergreen.edu</t>
  </si>
  <si>
    <t>Fed Direct Grad Plus Loan-DLG-  $2382, Fed Direct Unsubsidized Loan-DLU-  $17856</t>
  </si>
  <si>
    <t>A00324590</t>
  </si>
  <si>
    <t>Somerville</t>
  </si>
  <si>
    <t>somtyr23@evergreen.edu</t>
  </si>
  <si>
    <t>Fed Direct Grad Plus Loan-DLG-  $3842, Fed Direct Unsubsidized Loan-DLU-  $20500</t>
  </si>
  <si>
    <t>A00219687</t>
  </si>
  <si>
    <t>Gwendolyn</t>
  </si>
  <si>
    <t>Stamey</t>
  </si>
  <si>
    <t>stamar01@evergreen.edu</t>
  </si>
  <si>
    <t>Tate</t>
  </si>
  <si>
    <t>A00312795</t>
  </si>
  <si>
    <t>Aviance</t>
  </si>
  <si>
    <t>tatavi10@evergreen.edu</t>
  </si>
  <si>
    <t>TESC Foundation Fellowships-GRFDN-  $1290</t>
  </si>
  <si>
    <t>A00280712</t>
  </si>
  <si>
    <t>Tavares</t>
  </si>
  <si>
    <t>Jamal</t>
  </si>
  <si>
    <t>Terry</t>
  </si>
  <si>
    <t>tertav23@evergreen.edu</t>
  </si>
  <si>
    <t>A00105840</t>
  </si>
  <si>
    <t>Thieme</t>
  </si>
  <si>
    <t>thidia07@evergreen.edu</t>
  </si>
  <si>
    <t>2015-02-26</t>
  </si>
  <si>
    <t>A00221746</t>
  </si>
  <si>
    <t>Sally</t>
  </si>
  <si>
    <t>Esther</t>
  </si>
  <si>
    <t>Toussaint</t>
  </si>
  <si>
    <t>tousal23@evergreen.edu</t>
  </si>
  <si>
    <t>Fed Direct Unsubsidized Loan-DLU-  $19824</t>
  </si>
  <si>
    <t>A00373225</t>
  </si>
  <si>
    <t>Sanyu</t>
  </si>
  <si>
    <t>Tushabe</t>
  </si>
  <si>
    <t>tussan23@evergreen.edu</t>
  </si>
  <si>
    <t>2015-04-24</t>
  </si>
  <si>
    <t>A00267707</t>
  </si>
  <si>
    <t>Elain</t>
  </si>
  <si>
    <t>Vance</t>
  </si>
  <si>
    <t>perkay14@evergreen.edu</t>
  </si>
  <si>
    <t>A00304186</t>
  </si>
  <si>
    <t>Melanie</t>
  </si>
  <si>
    <t>White</t>
  </si>
  <si>
    <t>whimel11@evergreen.edu</t>
  </si>
  <si>
    <t>Fed Direct Unsubsidized Loan-DLU-  $6637</t>
  </si>
  <si>
    <t>A00324979</t>
  </si>
  <si>
    <t>KC</t>
  </si>
  <si>
    <t>Wilkerson</t>
  </si>
  <si>
    <t>wilkar25@evergreen.edu</t>
  </si>
  <si>
    <t>2015-03-19</t>
  </si>
  <si>
    <t>A00302469</t>
  </si>
  <si>
    <t>Courtney</t>
  </si>
  <si>
    <t>Blair</t>
  </si>
  <si>
    <t>Williams</t>
  </si>
  <si>
    <t>wilcou18@evergreen.edu</t>
  </si>
  <si>
    <t>A00309523</t>
  </si>
  <si>
    <t>Derrick</t>
  </si>
  <si>
    <t>Morrison</t>
  </si>
  <si>
    <t>wilder24@evergreen.edu</t>
  </si>
  <si>
    <t>2015-02-27</t>
  </si>
  <si>
    <t>Veteran Waiver-VWVR-  $2437</t>
  </si>
  <si>
    <t>Fed Direct Unsubsidized Loan-DLU-  $10468</t>
  </si>
  <si>
    <t>Americorp Guarantee-AMCORP-  $5262.48</t>
  </si>
  <si>
    <t>201620-VETWVR-held for vet's waiver- $0, 201630-VETWVR-held for vet's waiver- $0</t>
  </si>
  <si>
    <t>A00351893</t>
  </si>
  <si>
    <t>Yacob</t>
  </si>
  <si>
    <t>Zekarias</t>
  </si>
  <si>
    <t>zekyac22@evergreen.edu</t>
  </si>
  <si>
    <t>2015-04-20</t>
  </si>
  <si>
    <t>A00352847</t>
  </si>
  <si>
    <t>Zuehl-Miller</t>
  </si>
  <si>
    <t>zuejes21@evergreen.edu</t>
  </si>
  <si>
    <t>In Core</t>
  </si>
  <si>
    <t>Year</t>
  </si>
  <si>
    <t>Cap</t>
  </si>
  <si>
    <t>Core</t>
  </si>
  <si>
    <t>Gwen</t>
  </si>
  <si>
    <t>F15</t>
  </si>
  <si>
    <t>W16</t>
  </si>
  <si>
    <t>Avg</t>
  </si>
  <si>
    <t>Tops</t>
  </si>
  <si>
    <t>Award Amounts</t>
  </si>
  <si>
    <t xml:space="preserve">As of 9/28: Remainder Total = </t>
  </si>
  <si>
    <t>FY1516 EFGA remainder:</t>
  </si>
  <si>
    <t xml:space="preserve">FY1516: TWP remainder: </t>
  </si>
  <si>
    <t>EFGA = need</t>
  </si>
  <si>
    <t>TW = merit + need</t>
  </si>
  <si>
    <t>A00349319</t>
  </si>
  <si>
    <t>Tania</t>
  </si>
  <si>
    <t>Sandina</t>
  </si>
  <si>
    <t>Huston</t>
  </si>
  <si>
    <t>hustan03@evergreen.edu</t>
  </si>
  <si>
    <t>2015-05-06</t>
  </si>
  <si>
    <t>Fed Direct Unsubsidized Loan-DLU-  $4233</t>
  </si>
  <si>
    <t>other awards amounts</t>
  </si>
  <si>
    <t>MPA waiver amounts</t>
  </si>
  <si>
    <t>MPA award total</t>
  </si>
  <si>
    <t>ENG + MPA awards</t>
  </si>
  <si>
    <t>COE-FC</t>
  </si>
  <si>
    <t>family contribution (FC)</t>
  </si>
  <si>
    <t>cost of education (COE)</t>
  </si>
  <si>
    <t>2015-16 PNAPP awarding spreadsheet -- 2nd round</t>
  </si>
  <si>
    <t>= ontime FAFSA ("O" in Column 20)</t>
  </si>
  <si>
    <t>= rated as "top" student by 1 or more faculty</t>
  </si>
  <si>
    <t>EFGA</t>
  </si>
  <si>
    <t>need</t>
  </si>
  <si>
    <t>merit + need</t>
  </si>
  <si>
    <t>PNAPP split = 82%</t>
  </si>
  <si>
    <t>TG split = 18%</t>
  </si>
  <si>
    <t>Split of amounts based on relative % of total registered MPA students (based on FTE, excluding Evergreen staff)</t>
  </si>
  <si>
    <t>TW</t>
  </si>
  <si>
    <t>PNAPP</t>
  </si>
  <si>
    <t>TG</t>
  </si>
  <si>
    <t>Total</t>
  </si>
  <si>
    <t>TW award = $7,319</t>
  </si>
  <si>
    <t>EFGA = 2,116</t>
  </si>
  <si>
    <t>New need</t>
  </si>
  <si>
    <t>Awarded</t>
  </si>
  <si>
    <t>Remaining</t>
  </si>
  <si>
    <t>2nd round award total</t>
  </si>
  <si>
    <t>Total MPA awards</t>
  </si>
  <si>
    <t>Total MPA + ENG</t>
  </si>
  <si>
    <t>Comments</t>
  </si>
  <si>
    <t>Email sent</t>
  </si>
  <si>
    <t>Already awarded  lots of $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</si>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</sst>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8">
    <xf numFmtId="0" fontId="0" fillId="0" borderId="0" xfId="0"/>
    <xf numFmtId="0" fontId="19" fillId="0" borderId="0" xfId="0" applyFont="1"/>
    <xf numFmtId="0" fontId="0" fillId="35" borderId="10" xfId="0" applyFill="1" applyBorder="1"/>
    <xf numFmtId="0" fontId="19" fillId="35" borderId="10" xfId="0" applyFont="1" applyFill="1" applyBorder="1"/>
    <xf numFmtId="0" fontId="0" fillId="0" borderId="10" xfId="0" applyBorder="1"/>
    <xf numFmtId="0" fontId="19" fillId="0" borderId="10" xfId="0" applyFont="1" applyBorder="1"/>
    <xf numFmtId="0" fontId="20" fillId="35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164" fontId="22" fillId="33" borderId="13" xfId="0" quotePrefix="1" applyNumberFormat="1" applyFont="1" applyFill="1" applyBorder="1" applyAlignment="1">
      <alignment horizontal="center"/>
    </xf>
    <xf numFmtId="0" fontId="23" fillId="34" borderId="14" xfId="0" applyFont="1" applyFill="1" applyBorder="1" applyAlignment="1">
      <alignment wrapText="1"/>
    </xf>
    <xf numFmtId="0" fontId="0" fillId="37" borderId="15" xfId="0" applyFill="1" applyBorder="1"/>
    <xf numFmtId="0" fontId="0" fillId="37" borderId="0" xfId="0" applyFill="1" applyBorder="1"/>
    <xf numFmtId="164" fontId="0" fillId="37" borderId="16" xfId="0" applyNumberFormat="1" applyFill="1" applyBorder="1"/>
    <xf numFmtId="164" fontId="21" fillId="34" borderId="14" xfId="0" applyNumberFormat="1" applyFont="1" applyFill="1" applyBorder="1" applyAlignment="1">
      <alignment horizontal="center" wrapText="1"/>
    </xf>
    <xf numFmtId="164" fontId="21" fillId="37" borderId="19" xfId="0" applyNumberFormat="1" applyFont="1" applyFill="1" applyBorder="1" applyAlignment="1">
      <alignment horizontal="center" wrapText="1"/>
    </xf>
    <xf numFmtId="0" fontId="20" fillId="36" borderId="10" xfId="0" applyFont="1" applyFill="1" applyBorder="1" applyAlignment="1">
      <alignment horizontal="center" wrapText="1"/>
    </xf>
    <xf numFmtId="0" fontId="0" fillId="35" borderId="0" xfId="0" applyFill="1" applyBorder="1"/>
    <xf numFmtId="0" fontId="0" fillId="36" borderId="10" xfId="0" applyFill="1" applyBorder="1" applyAlignment="1">
      <alignment wrapText="1"/>
    </xf>
    <xf numFmtId="0" fontId="19" fillId="36" borderId="10" xfId="0" applyFont="1" applyFill="1" applyBorder="1" applyAlignment="1">
      <alignment wrapText="1"/>
    </xf>
    <xf numFmtId="0" fontId="0" fillId="0" borderId="10" xfId="0" applyFill="1" applyBorder="1"/>
    <xf numFmtId="0" fontId="20" fillId="0" borderId="10" xfId="0" applyFont="1" applyFill="1" applyBorder="1" applyAlignment="1">
      <alignment horizontal="center"/>
    </xf>
    <xf numFmtId="0" fontId="19" fillId="0" borderId="10" xfId="42" applyFill="1" applyBorder="1"/>
    <xf numFmtId="0" fontId="19" fillId="0" borderId="10" xfId="0" applyFont="1" applyFill="1" applyBorder="1"/>
    <xf numFmtId="0" fontId="0" fillId="35" borderId="20" xfId="0" applyFill="1" applyBorder="1"/>
    <xf numFmtId="0" fontId="0" fillId="38" borderId="10" xfId="0" applyFill="1" applyBorder="1"/>
    <xf numFmtId="0" fontId="20" fillId="38" borderId="10" xfId="0" applyFont="1" applyFill="1" applyBorder="1" applyAlignment="1">
      <alignment horizontal="center"/>
    </xf>
    <xf numFmtId="0" fontId="19" fillId="38" borderId="10" xfId="0" applyFont="1" applyFill="1" applyBorder="1"/>
    <xf numFmtId="0" fontId="19" fillId="0" borderId="10" xfId="0" quotePrefix="1" applyFont="1" applyBorder="1"/>
    <xf numFmtId="0" fontId="0" fillId="39" borderId="10" xfId="0" applyFill="1" applyBorder="1"/>
    <xf numFmtId="0" fontId="20" fillId="39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wrapText="1"/>
    </xf>
    <xf numFmtId="0" fontId="0" fillId="40" borderId="10" xfId="0" applyFill="1" applyBorder="1"/>
    <xf numFmtId="0" fontId="0" fillId="40" borderId="0" xfId="0" applyFill="1" applyBorder="1"/>
    <xf numFmtId="1" fontId="0" fillId="0" borderId="0" xfId="0" applyNumberFormat="1"/>
    <xf numFmtId="0" fontId="21" fillId="33" borderId="11" xfId="0" quotePrefix="1" applyFont="1" applyFill="1" applyBorder="1" applyAlignment="1">
      <alignment horizontal="center"/>
    </xf>
    <xf numFmtId="0" fontId="21" fillId="33" borderId="12" xfId="0" quotePrefix="1" applyFont="1" applyFill="1" applyBorder="1" applyAlignment="1">
      <alignment horizontal="center"/>
    </xf>
    <xf numFmtId="0" fontId="24" fillId="37" borderId="17" xfId="0" applyNumberFormat="1" applyFont="1" applyFill="1" applyBorder="1" applyAlignment="1">
      <alignment horizontal="center" wrapText="1"/>
    </xf>
    <xf numFmtId="0" fontId="24" fillId="37" borderId="18" xfId="0" applyNumberFormat="1" applyFont="1" applyFill="1" applyBorder="1" applyAlignment="1">
      <alignment horizontal="center" wrapText="1"/>
    </xf>
  </cellXfs>
  <cellStyles count="56">
    <cellStyle name="20% - Accent1" xfId="19" builtinId="30" customBuiltin="1"/>
    <cellStyle name="20% - Accent1 2" xfId="44"/>
    <cellStyle name="20% - Accent2" xfId="23" builtinId="34" customBuiltin="1"/>
    <cellStyle name="20% - Accent2 2" xfId="46"/>
    <cellStyle name="20% - Accent3" xfId="27" builtinId="38" customBuiltin="1"/>
    <cellStyle name="20% - Accent3 2" xfId="48"/>
    <cellStyle name="20% - Accent4" xfId="31" builtinId="42" customBuiltin="1"/>
    <cellStyle name="20% - Accent4 2" xfId="50"/>
    <cellStyle name="20% - Accent5" xfId="35" builtinId="46" customBuiltin="1"/>
    <cellStyle name="20% - Accent5 2" xfId="52"/>
    <cellStyle name="20% - Accent6" xfId="39" builtinId="50" customBuiltin="1"/>
    <cellStyle name="20% - Accent6 2" xfId="54"/>
    <cellStyle name="40% - Accent1" xfId="20" builtinId="31" customBuiltin="1"/>
    <cellStyle name="40% - Accent1 2" xfId="45"/>
    <cellStyle name="40% - Accent2" xfId="24" builtinId="35" customBuiltin="1"/>
    <cellStyle name="40% - Accent2 2" xfId="47"/>
    <cellStyle name="40% - Accent3" xfId="28" builtinId="39" customBuiltin="1"/>
    <cellStyle name="40% - Accent3 2" xfId="49"/>
    <cellStyle name="40% - Accent4" xfId="32" builtinId="43" customBuiltin="1"/>
    <cellStyle name="40% - Accent4 2" xfId="51"/>
    <cellStyle name="40% - Accent5" xfId="36" builtinId="47" customBuiltin="1"/>
    <cellStyle name="40% - Accent5 2" xfId="53"/>
    <cellStyle name="40% - Accent6" xfId="40" builtinId="51" customBuiltin="1"/>
    <cellStyle name="40% - Accent6 2" xfId="55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3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CC99"/>
      <color rgb="FF99FFCC"/>
      <color rgb="FF33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2"/>
  <sheetViews>
    <sheetView workbookViewId="0">
      <pane xSplit="6" ySplit="9" topLeftCell="AE85" activePane="bottomRight" state="frozen"/>
      <selection pane="topRight" activeCell="G1" sqref="G1"/>
      <selection pane="bottomLeft" activeCell="A2" sqref="A2"/>
      <selection pane="bottomRight" activeCell="A3" sqref="A3:AS102"/>
    </sheetView>
  </sheetViews>
  <sheetFormatPr defaultRowHeight="12.75" x14ac:dyDescent="0.2"/>
  <cols>
    <col min="1" max="1" width="6" style="4" customWidth="1"/>
    <col min="2" max="2" width="9.140625" style="4"/>
    <col min="3" max="3" width="13.140625" style="4" customWidth="1"/>
    <col min="4" max="4" width="9.140625" style="4"/>
    <col min="5" max="5" width="0" style="4" hidden="1" customWidth="1"/>
    <col min="6" max="6" width="14.5703125" style="4" customWidth="1"/>
    <col min="7" max="7" width="28.140625" style="4" customWidth="1"/>
    <col min="8" max="9" width="3.5703125" style="4" customWidth="1"/>
    <col min="10" max="10" width="3.7109375" style="4" customWidth="1"/>
    <col min="11" max="11" width="9.140625" style="4"/>
    <col min="12" max="12" width="5.85546875" style="4" customWidth="1"/>
    <col min="13" max="14" width="5.28515625" style="4" customWidth="1"/>
    <col min="15" max="15" width="5" style="4" customWidth="1"/>
    <col min="16" max="16" width="5.42578125" style="4" customWidth="1"/>
    <col min="17" max="18" width="9.140625" style="4"/>
    <col min="19" max="19" width="10.42578125" style="4" customWidth="1"/>
    <col min="20" max="20" width="5.140625" style="7" customWidth="1"/>
    <col min="21" max="23" width="9.140625" style="4"/>
    <col min="24" max="24" width="0" style="4" hidden="1" customWidth="1"/>
    <col min="25" max="27" width="9.140625" style="4"/>
    <col min="28" max="29" width="0" style="4" hidden="1" customWidth="1"/>
    <col min="30" max="34" width="9.140625" style="4"/>
    <col min="35" max="35" width="9.85546875" style="4" customWidth="1"/>
    <col min="36" max="37" width="9.140625" style="31"/>
    <col min="38" max="42" width="9.140625" style="4"/>
    <col min="43" max="43" width="13.28515625" style="4" customWidth="1"/>
    <col min="44" max="16384" width="9.140625" style="4"/>
  </cols>
  <sheetData>
    <row r="1" spans="1:44" x14ac:dyDescent="0.2">
      <c r="A1" s="5" t="s">
        <v>567</v>
      </c>
    </row>
    <row r="3" spans="1:44" x14ac:dyDescent="0.2">
      <c r="A3" s="2"/>
      <c r="B3" s="27" t="s">
        <v>568</v>
      </c>
    </row>
    <row r="4" spans="1:44" x14ac:dyDescent="0.2">
      <c r="A4" s="24"/>
      <c r="B4" s="27" t="s">
        <v>569</v>
      </c>
    </row>
    <row r="8" spans="1:44" ht="25.5" x14ac:dyDescent="0.2">
      <c r="AJ8" s="30" t="s">
        <v>572</v>
      </c>
      <c r="AK8" s="30" t="s">
        <v>571</v>
      </c>
    </row>
    <row r="9" spans="1:44" s="17" customFormat="1" ht="51" x14ac:dyDescent="0.2">
      <c r="A9" s="17" t="s">
        <v>0</v>
      </c>
      <c r="B9" s="17" t="s">
        <v>1</v>
      </c>
      <c r="C9" s="17" t="s">
        <v>2</v>
      </c>
      <c r="D9" s="17" t="s">
        <v>3</v>
      </c>
      <c r="E9" s="17" t="s">
        <v>4</v>
      </c>
      <c r="F9" s="17" t="s">
        <v>5</v>
      </c>
      <c r="G9" s="17" t="s">
        <v>6</v>
      </c>
      <c r="H9" s="17" t="s">
        <v>7</v>
      </c>
      <c r="I9" s="17" t="s">
        <v>8</v>
      </c>
      <c r="J9" s="17" t="s">
        <v>539</v>
      </c>
      <c r="K9" s="17" t="s">
        <v>538</v>
      </c>
      <c r="M9" s="18" t="s">
        <v>543</v>
      </c>
      <c r="N9" s="18" t="s">
        <v>544</v>
      </c>
      <c r="O9" s="18" t="s">
        <v>545</v>
      </c>
      <c r="P9" s="18" t="s">
        <v>546</v>
      </c>
      <c r="Q9" s="17" t="s">
        <v>9</v>
      </c>
      <c r="R9" s="17" t="s">
        <v>10</v>
      </c>
      <c r="S9" s="17" t="s">
        <v>11</v>
      </c>
      <c r="T9" s="15"/>
      <c r="U9" s="18" t="s">
        <v>566</v>
      </c>
      <c r="V9" s="17" t="s">
        <v>12</v>
      </c>
      <c r="W9" s="18" t="s">
        <v>565</v>
      </c>
      <c r="X9" s="17" t="s">
        <v>13</v>
      </c>
      <c r="Y9" s="18" t="s">
        <v>564</v>
      </c>
      <c r="Z9" s="17" t="s">
        <v>14</v>
      </c>
      <c r="AA9" s="18" t="s">
        <v>561</v>
      </c>
      <c r="AB9" s="17" t="s">
        <v>15</v>
      </c>
      <c r="AC9" s="17" t="s">
        <v>16</v>
      </c>
      <c r="AD9" s="17" t="s">
        <v>17</v>
      </c>
      <c r="AE9" s="17" t="s">
        <v>18</v>
      </c>
      <c r="AF9" s="18" t="s">
        <v>560</v>
      </c>
      <c r="AG9" s="18" t="s">
        <v>562</v>
      </c>
      <c r="AH9" s="18" t="s">
        <v>563</v>
      </c>
      <c r="AI9" s="18" t="s">
        <v>13</v>
      </c>
      <c r="AJ9" s="30" t="s">
        <v>580</v>
      </c>
      <c r="AK9" s="30" t="s">
        <v>581</v>
      </c>
      <c r="AL9" s="18" t="s">
        <v>585</v>
      </c>
      <c r="AM9" s="18" t="s">
        <v>586</v>
      </c>
      <c r="AN9" s="18" t="s">
        <v>587</v>
      </c>
      <c r="AO9" s="18" t="s">
        <v>582</v>
      </c>
      <c r="AP9" s="18" t="s">
        <v>589</v>
      </c>
      <c r="AQ9" s="18" t="s">
        <v>588</v>
      </c>
      <c r="AR9" s="17" t="s">
        <v>19</v>
      </c>
    </row>
    <row r="10" spans="1:44" s="24" customFormat="1" x14ac:dyDescent="0.2">
      <c r="A10" s="31">
        <v>1516</v>
      </c>
      <c r="B10" s="31" t="s">
        <v>20</v>
      </c>
      <c r="C10" s="31" t="s">
        <v>76</v>
      </c>
      <c r="D10" s="31" t="s">
        <v>77</v>
      </c>
      <c r="E10" s="31" t="s">
        <v>33</v>
      </c>
      <c r="F10" s="31" t="s">
        <v>78</v>
      </c>
      <c r="G10" s="24" t="s">
        <v>79</v>
      </c>
      <c r="H10" s="24" t="s">
        <v>188</v>
      </c>
      <c r="I10" s="24" t="s">
        <v>26</v>
      </c>
      <c r="J10" s="24">
        <v>2</v>
      </c>
      <c r="K10" s="24" t="s">
        <v>540</v>
      </c>
      <c r="M10" s="24">
        <v>1</v>
      </c>
      <c r="N10" s="24">
        <v>1</v>
      </c>
      <c r="O10" s="24">
        <f t="shared" ref="O10:O41" si="0">(M10+N10)/2</f>
        <v>1</v>
      </c>
      <c r="P10" s="24">
        <v>2</v>
      </c>
      <c r="Q10" s="24" t="s">
        <v>27</v>
      </c>
      <c r="R10" s="24" t="s">
        <v>28</v>
      </c>
      <c r="S10" s="24" t="s">
        <v>80</v>
      </c>
      <c r="T10" s="25" t="s">
        <v>31</v>
      </c>
      <c r="U10" s="24">
        <v>21942</v>
      </c>
      <c r="V10" s="24">
        <v>21942</v>
      </c>
      <c r="W10" s="24">
        <v>0</v>
      </c>
      <c r="X10" s="24">
        <v>0</v>
      </c>
      <c r="Y10" s="24">
        <f t="shared" ref="Y10:Y41" si="1">U10-W10</f>
        <v>21942</v>
      </c>
      <c r="Z10" s="24" t="s">
        <v>81</v>
      </c>
      <c r="AA10" s="24">
        <v>2100</v>
      </c>
      <c r="AB10" s="24" t="s">
        <v>82</v>
      </c>
      <c r="AC10" s="24" t="s">
        <v>82</v>
      </c>
      <c r="AD10" s="24">
        <v>2100</v>
      </c>
      <c r="AE10" s="24" t="s">
        <v>83</v>
      </c>
      <c r="AF10" s="24">
        <v>995</v>
      </c>
      <c r="AG10" s="24">
        <f t="shared" ref="AG10:AG41" si="2">AA10+AF10</f>
        <v>3095</v>
      </c>
      <c r="AH10" s="24">
        <f t="shared" ref="AH10:AH41" si="3">AD10+AG10</f>
        <v>5195</v>
      </c>
      <c r="AI10" s="24">
        <f t="shared" ref="AI10:AI41" si="4">Y10-AH10</f>
        <v>16747</v>
      </c>
      <c r="AJ10" s="31">
        <v>929</v>
      </c>
      <c r="AK10" s="31"/>
      <c r="AL10" s="24">
        <f t="shared" ref="AL10:AL41" si="5">AJ10+AK10</f>
        <v>929</v>
      </c>
      <c r="AM10" s="24">
        <f>AG10+AL10</f>
        <v>4024</v>
      </c>
      <c r="AN10" s="24">
        <f t="shared" ref="AN10:AN41" si="6">AM10+AD10</f>
        <v>6124</v>
      </c>
      <c r="AO10" s="24">
        <f t="shared" ref="AO10:AO41" si="7">Y10-AN10</f>
        <v>15818</v>
      </c>
      <c r="AR10" s="24" t="s">
        <v>27</v>
      </c>
    </row>
    <row r="11" spans="1:44" s="24" customFormat="1" x14ac:dyDescent="0.2">
      <c r="A11" s="31">
        <v>1516</v>
      </c>
      <c r="B11" s="31" t="s">
        <v>20</v>
      </c>
      <c r="C11" s="31" t="s">
        <v>183</v>
      </c>
      <c r="D11" s="31" t="s">
        <v>176</v>
      </c>
      <c r="E11" s="31" t="s">
        <v>86</v>
      </c>
      <c r="F11" s="31" t="s">
        <v>184</v>
      </c>
      <c r="G11" s="24" t="s">
        <v>185</v>
      </c>
      <c r="H11" s="24" t="s">
        <v>188</v>
      </c>
      <c r="I11" s="24" t="s">
        <v>26</v>
      </c>
      <c r="J11" s="24">
        <v>2</v>
      </c>
      <c r="K11" s="24" t="s">
        <v>540</v>
      </c>
      <c r="M11" s="24">
        <v>1</v>
      </c>
      <c r="N11" s="24">
        <v>1</v>
      </c>
      <c r="O11" s="24">
        <f t="shared" si="0"/>
        <v>1</v>
      </c>
      <c r="P11" s="24">
        <v>2</v>
      </c>
      <c r="Q11" s="24" t="s">
        <v>27</v>
      </c>
      <c r="R11" s="24" t="s">
        <v>28</v>
      </c>
      <c r="S11" s="24" t="s">
        <v>80</v>
      </c>
      <c r="T11" s="25" t="s">
        <v>31</v>
      </c>
      <c r="U11" s="24">
        <v>21246</v>
      </c>
      <c r="V11" s="24">
        <v>1159</v>
      </c>
      <c r="W11" s="24">
        <v>5329</v>
      </c>
      <c r="X11" s="24">
        <v>14758</v>
      </c>
      <c r="Y11" s="24">
        <f t="shared" si="1"/>
        <v>15917</v>
      </c>
      <c r="Z11" s="24" t="s">
        <v>186</v>
      </c>
      <c r="AA11" s="24">
        <v>1159</v>
      </c>
      <c r="AB11" s="24" t="s">
        <v>187</v>
      </c>
      <c r="AC11" s="24" t="s">
        <v>187</v>
      </c>
      <c r="AD11" s="24">
        <v>0</v>
      </c>
      <c r="AE11" s="24" t="s">
        <v>27</v>
      </c>
      <c r="AG11" s="24">
        <f t="shared" si="2"/>
        <v>1159</v>
      </c>
      <c r="AH11" s="24">
        <f t="shared" si="3"/>
        <v>1159</v>
      </c>
      <c r="AI11" s="24">
        <f t="shared" si="4"/>
        <v>14758</v>
      </c>
      <c r="AJ11" s="31">
        <v>929</v>
      </c>
      <c r="AK11" s="31"/>
      <c r="AL11" s="24">
        <f t="shared" si="5"/>
        <v>929</v>
      </c>
      <c r="AM11" s="24">
        <f>AG11+AL11</f>
        <v>2088</v>
      </c>
      <c r="AN11" s="24">
        <f t="shared" si="6"/>
        <v>2088</v>
      </c>
      <c r="AO11" s="24">
        <f t="shared" si="7"/>
        <v>13829</v>
      </c>
      <c r="AR11" s="24" t="s">
        <v>27</v>
      </c>
    </row>
    <row r="12" spans="1:44" s="24" customFormat="1" x14ac:dyDescent="0.2">
      <c r="A12" s="31">
        <v>1516</v>
      </c>
      <c r="B12" s="31" t="s">
        <v>20</v>
      </c>
      <c r="C12" s="31" t="s">
        <v>343</v>
      </c>
      <c r="D12" s="31" t="s">
        <v>344</v>
      </c>
      <c r="E12" s="31" t="s">
        <v>345</v>
      </c>
      <c r="F12" s="31" t="s">
        <v>346</v>
      </c>
      <c r="G12" s="24" t="s">
        <v>347</v>
      </c>
      <c r="H12" s="24" t="s">
        <v>188</v>
      </c>
      <c r="I12" s="24" t="s">
        <v>26</v>
      </c>
      <c r="J12" s="24">
        <v>1</v>
      </c>
      <c r="K12" s="24" t="s">
        <v>541</v>
      </c>
      <c r="M12" s="24">
        <v>1</v>
      </c>
      <c r="N12" s="24">
        <v>1</v>
      </c>
      <c r="O12" s="24">
        <f t="shared" si="0"/>
        <v>1</v>
      </c>
      <c r="P12" s="24">
        <v>2</v>
      </c>
      <c r="Q12" s="24" t="s">
        <v>27</v>
      </c>
      <c r="R12" s="24" t="s">
        <v>28</v>
      </c>
      <c r="S12" s="24" t="s">
        <v>80</v>
      </c>
      <c r="T12" s="25" t="s">
        <v>31</v>
      </c>
      <c r="U12" s="24">
        <v>21942</v>
      </c>
      <c r="V12" s="24">
        <v>12942</v>
      </c>
      <c r="W12" s="24">
        <v>7726</v>
      </c>
      <c r="X12" s="24">
        <v>0</v>
      </c>
      <c r="Y12" s="24">
        <f t="shared" si="1"/>
        <v>14216</v>
      </c>
      <c r="Z12" s="24" t="s">
        <v>109</v>
      </c>
      <c r="AA12" s="24">
        <v>510</v>
      </c>
      <c r="AB12" s="24" t="s">
        <v>348</v>
      </c>
      <c r="AC12" s="24" t="s">
        <v>348</v>
      </c>
      <c r="AD12" s="24">
        <v>0</v>
      </c>
      <c r="AE12" s="24" t="s">
        <v>27</v>
      </c>
      <c r="AG12" s="24">
        <f t="shared" si="2"/>
        <v>510</v>
      </c>
      <c r="AH12" s="24">
        <f t="shared" si="3"/>
        <v>510</v>
      </c>
      <c r="AI12" s="24">
        <f t="shared" si="4"/>
        <v>13706</v>
      </c>
      <c r="AJ12" s="31">
        <v>929</v>
      </c>
      <c r="AK12" s="31"/>
      <c r="AL12" s="24">
        <f t="shared" si="5"/>
        <v>929</v>
      </c>
      <c r="AM12" s="24">
        <f>AG12+AL12</f>
        <v>1439</v>
      </c>
      <c r="AN12" s="24">
        <f t="shared" si="6"/>
        <v>1439</v>
      </c>
      <c r="AO12" s="24">
        <f t="shared" si="7"/>
        <v>12777</v>
      </c>
      <c r="AR12" s="24" t="s">
        <v>349</v>
      </c>
    </row>
    <row r="13" spans="1:44" s="24" customFormat="1" x14ac:dyDescent="0.2">
      <c r="A13" s="31">
        <v>1516</v>
      </c>
      <c r="B13" s="31" t="s">
        <v>20</v>
      </c>
      <c r="C13" s="31" t="s">
        <v>84</v>
      </c>
      <c r="D13" s="31" t="s">
        <v>85</v>
      </c>
      <c r="E13" s="31" t="s">
        <v>86</v>
      </c>
      <c r="F13" s="31" t="s">
        <v>87</v>
      </c>
      <c r="G13" s="19" t="s">
        <v>88</v>
      </c>
      <c r="H13" s="19" t="s">
        <v>188</v>
      </c>
      <c r="I13" s="19" t="s">
        <v>26</v>
      </c>
      <c r="J13" s="19">
        <v>2</v>
      </c>
      <c r="K13" s="19" t="s">
        <v>540</v>
      </c>
      <c r="L13" s="19"/>
      <c r="M13" s="19">
        <v>1</v>
      </c>
      <c r="N13" s="19">
        <v>1</v>
      </c>
      <c r="O13" s="19">
        <f t="shared" si="0"/>
        <v>1</v>
      </c>
      <c r="P13" s="19">
        <v>2</v>
      </c>
      <c r="Q13" s="19" t="s">
        <v>27</v>
      </c>
      <c r="R13" s="19" t="s">
        <v>28</v>
      </c>
      <c r="S13" s="19" t="s">
        <v>89</v>
      </c>
      <c r="T13" s="20" t="s">
        <v>356</v>
      </c>
      <c r="U13" s="19">
        <v>21942</v>
      </c>
      <c r="V13" s="19">
        <v>21942</v>
      </c>
      <c r="W13" s="19">
        <v>2763</v>
      </c>
      <c r="X13" s="19">
        <v>0</v>
      </c>
      <c r="Y13" s="19">
        <f t="shared" si="1"/>
        <v>19179</v>
      </c>
      <c r="Z13" s="19" t="s">
        <v>90</v>
      </c>
      <c r="AA13" s="19">
        <v>1545</v>
      </c>
      <c r="AB13" s="19" t="s">
        <v>91</v>
      </c>
      <c r="AC13" s="19" t="s">
        <v>91</v>
      </c>
      <c r="AD13" s="19">
        <v>0</v>
      </c>
      <c r="AE13" s="19" t="s">
        <v>27</v>
      </c>
      <c r="AF13" s="19"/>
      <c r="AG13" s="19">
        <f t="shared" si="2"/>
        <v>1545</v>
      </c>
      <c r="AH13" s="19">
        <f t="shared" si="3"/>
        <v>1545</v>
      </c>
      <c r="AI13" s="19">
        <f t="shared" si="4"/>
        <v>17634</v>
      </c>
      <c r="AJ13" s="31">
        <v>929</v>
      </c>
      <c r="AK13" s="31"/>
      <c r="AL13" s="19">
        <f t="shared" si="5"/>
        <v>929</v>
      </c>
      <c r="AM13" s="19">
        <f>AL13+AG13</f>
        <v>2474</v>
      </c>
      <c r="AN13" s="19">
        <f t="shared" si="6"/>
        <v>2474</v>
      </c>
      <c r="AO13" s="19">
        <f t="shared" si="7"/>
        <v>16705</v>
      </c>
      <c r="AP13" s="19"/>
      <c r="AQ13" s="19"/>
      <c r="AR13" s="19" t="s">
        <v>27</v>
      </c>
    </row>
    <row r="14" spans="1:44" s="24" customFormat="1" x14ac:dyDescent="0.2">
      <c r="A14" s="31">
        <v>1516</v>
      </c>
      <c r="B14" s="31" t="s">
        <v>20</v>
      </c>
      <c r="C14" s="31" t="s">
        <v>21</v>
      </c>
      <c r="D14" s="31" t="s">
        <v>22</v>
      </c>
      <c r="E14" s="31" t="s">
        <v>23</v>
      </c>
      <c r="F14" s="31" t="s">
        <v>24</v>
      </c>
      <c r="G14" s="24" t="s">
        <v>25</v>
      </c>
      <c r="H14" s="24" t="s">
        <v>188</v>
      </c>
      <c r="I14" s="24" t="s">
        <v>26</v>
      </c>
      <c r="J14" s="24">
        <v>1</v>
      </c>
      <c r="K14" s="24" t="s">
        <v>541</v>
      </c>
      <c r="M14" s="24">
        <v>1</v>
      </c>
      <c r="N14" s="24">
        <v>1</v>
      </c>
      <c r="O14" s="24">
        <f t="shared" si="0"/>
        <v>1</v>
      </c>
      <c r="P14" s="24">
        <v>1</v>
      </c>
      <c r="Q14" s="24" t="s">
        <v>27</v>
      </c>
      <c r="R14" s="24" t="s">
        <v>28</v>
      </c>
      <c r="S14" s="24" t="s">
        <v>29</v>
      </c>
      <c r="T14" s="25" t="s">
        <v>31</v>
      </c>
      <c r="U14" s="24">
        <v>21942</v>
      </c>
      <c r="V14" s="24">
        <v>21942</v>
      </c>
      <c r="W14" s="24">
        <v>0</v>
      </c>
      <c r="X14" s="24">
        <v>0</v>
      </c>
      <c r="Y14" s="24">
        <f t="shared" si="1"/>
        <v>21942</v>
      </c>
      <c r="Z14" s="24" t="s">
        <v>27</v>
      </c>
      <c r="AB14" s="24" t="s">
        <v>30</v>
      </c>
      <c r="AC14" s="24" t="s">
        <v>30</v>
      </c>
      <c r="AD14" s="24">
        <v>2100</v>
      </c>
      <c r="AE14" s="24" t="s">
        <v>27</v>
      </c>
      <c r="AG14" s="24">
        <f t="shared" si="2"/>
        <v>0</v>
      </c>
      <c r="AH14" s="24">
        <f t="shared" si="3"/>
        <v>2100</v>
      </c>
      <c r="AI14" s="24">
        <f t="shared" si="4"/>
        <v>19842</v>
      </c>
      <c r="AJ14" s="31">
        <v>450</v>
      </c>
      <c r="AK14" s="31"/>
      <c r="AL14" s="24">
        <f t="shared" si="5"/>
        <v>450</v>
      </c>
      <c r="AM14" s="24">
        <f>AG14+AL14</f>
        <v>450</v>
      </c>
      <c r="AN14" s="24">
        <f t="shared" si="6"/>
        <v>2550</v>
      </c>
      <c r="AO14" s="24">
        <f t="shared" si="7"/>
        <v>19392</v>
      </c>
      <c r="AR14" s="24" t="s">
        <v>27</v>
      </c>
    </row>
    <row r="15" spans="1:44" s="24" customFormat="1" x14ac:dyDescent="0.2">
      <c r="A15" s="31">
        <v>1516</v>
      </c>
      <c r="B15" s="31" t="s">
        <v>20</v>
      </c>
      <c r="C15" s="31" t="s">
        <v>410</v>
      </c>
      <c r="D15" s="31" t="s">
        <v>411</v>
      </c>
      <c r="E15" s="31" t="s">
        <v>412</v>
      </c>
      <c r="F15" s="31" t="s">
        <v>413</v>
      </c>
      <c r="G15" s="24" t="s">
        <v>414</v>
      </c>
      <c r="H15" s="24" t="s">
        <v>188</v>
      </c>
      <c r="I15" s="24" t="s">
        <v>26</v>
      </c>
      <c r="J15" s="24">
        <v>1</v>
      </c>
      <c r="K15" s="26" t="s">
        <v>541</v>
      </c>
      <c r="L15" s="26"/>
      <c r="M15" s="24">
        <v>1</v>
      </c>
      <c r="N15" s="24">
        <v>1</v>
      </c>
      <c r="O15" s="24">
        <f t="shared" si="0"/>
        <v>1</v>
      </c>
      <c r="P15" s="24">
        <v>1</v>
      </c>
      <c r="Q15" s="24" t="s">
        <v>27</v>
      </c>
      <c r="R15" s="24" t="s">
        <v>28</v>
      </c>
      <c r="S15" s="24" t="s">
        <v>164</v>
      </c>
      <c r="T15" s="25" t="s">
        <v>31</v>
      </c>
      <c r="U15" s="24">
        <v>21942</v>
      </c>
      <c r="V15" s="24">
        <v>21942</v>
      </c>
      <c r="W15" s="24">
        <v>0</v>
      </c>
      <c r="X15" s="24">
        <v>0</v>
      </c>
      <c r="Y15" s="24">
        <f t="shared" si="1"/>
        <v>21942</v>
      </c>
      <c r="Z15" s="24" t="s">
        <v>27</v>
      </c>
      <c r="AB15" s="24" t="s">
        <v>30</v>
      </c>
      <c r="AC15" s="24" t="s">
        <v>30</v>
      </c>
      <c r="AD15" s="24">
        <v>2100</v>
      </c>
      <c r="AE15" s="24" t="s">
        <v>27</v>
      </c>
      <c r="AG15" s="24">
        <f t="shared" si="2"/>
        <v>0</v>
      </c>
      <c r="AH15" s="24">
        <f t="shared" si="3"/>
        <v>2100</v>
      </c>
      <c r="AI15" s="24">
        <f t="shared" si="4"/>
        <v>19842</v>
      </c>
      <c r="AJ15" s="31">
        <v>450</v>
      </c>
      <c r="AK15" s="31"/>
      <c r="AL15" s="24">
        <f t="shared" si="5"/>
        <v>450</v>
      </c>
      <c r="AM15" s="24">
        <f>AG15+AL15</f>
        <v>450</v>
      </c>
      <c r="AN15" s="24">
        <f t="shared" si="6"/>
        <v>2550</v>
      </c>
      <c r="AO15" s="24">
        <f t="shared" si="7"/>
        <v>19392</v>
      </c>
      <c r="AR15" s="24" t="s">
        <v>27</v>
      </c>
    </row>
    <row r="16" spans="1:44" s="24" customFormat="1" x14ac:dyDescent="0.2">
      <c r="A16" s="31">
        <v>1516</v>
      </c>
      <c r="B16" s="31" t="s">
        <v>20</v>
      </c>
      <c r="C16" s="31" t="s">
        <v>386</v>
      </c>
      <c r="D16" s="31" t="s">
        <v>387</v>
      </c>
      <c r="E16" s="31" t="s">
        <v>388</v>
      </c>
      <c r="F16" s="31" t="s">
        <v>389</v>
      </c>
      <c r="G16" s="24" t="s">
        <v>390</v>
      </c>
      <c r="H16" s="24" t="s">
        <v>188</v>
      </c>
      <c r="I16" s="24" t="s">
        <v>26</v>
      </c>
      <c r="J16" s="24">
        <v>2</v>
      </c>
      <c r="K16" s="24" t="s">
        <v>540</v>
      </c>
      <c r="M16" s="24">
        <v>1</v>
      </c>
      <c r="N16" s="24">
        <v>1</v>
      </c>
      <c r="O16" s="24">
        <f t="shared" si="0"/>
        <v>1</v>
      </c>
      <c r="P16" s="24">
        <v>2</v>
      </c>
      <c r="Q16" s="24" t="s">
        <v>27</v>
      </c>
      <c r="R16" s="24" t="s">
        <v>28</v>
      </c>
      <c r="S16" s="24" t="s">
        <v>80</v>
      </c>
      <c r="T16" s="25" t="s">
        <v>31</v>
      </c>
      <c r="U16" s="24">
        <v>22358</v>
      </c>
      <c r="V16" s="24">
        <v>21495</v>
      </c>
      <c r="W16" s="24">
        <v>20312</v>
      </c>
      <c r="X16" s="24">
        <v>863</v>
      </c>
      <c r="Y16" s="24">
        <f t="shared" si="1"/>
        <v>2046</v>
      </c>
      <c r="Z16" s="24" t="s">
        <v>27</v>
      </c>
      <c r="AB16" s="24" t="s">
        <v>132</v>
      </c>
      <c r="AC16" s="24" t="s">
        <v>120</v>
      </c>
      <c r="AD16" s="24">
        <v>0</v>
      </c>
      <c r="AE16" s="24" t="s">
        <v>83</v>
      </c>
      <c r="AF16" s="24">
        <v>995</v>
      </c>
      <c r="AG16" s="24">
        <f t="shared" si="2"/>
        <v>995</v>
      </c>
      <c r="AH16" s="24">
        <f t="shared" si="3"/>
        <v>995</v>
      </c>
      <c r="AI16" s="24">
        <f t="shared" si="4"/>
        <v>1051</v>
      </c>
      <c r="AJ16" s="31">
        <v>450</v>
      </c>
      <c r="AK16" s="31"/>
      <c r="AL16" s="24">
        <f t="shared" si="5"/>
        <v>450</v>
      </c>
      <c r="AM16" s="24">
        <f>AG16+AL16</f>
        <v>1445</v>
      </c>
      <c r="AN16" s="24">
        <f t="shared" si="6"/>
        <v>1445</v>
      </c>
      <c r="AO16" s="24">
        <f t="shared" si="7"/>
        <v>601</v>
      </c>
      <c r="AR16" s="24" t="s">
        <v>27</v>
      </c>
    </row>
    <row r="17" spans="1:44" s="24" customFormat="1" x14ac:dyDescent="0.2">
      <c r="A17" s="31">
        <v>1516</v>
      </c>
      <c r="B17" s="31" t="s">
        <v>20</v>
      </c>
      <c r="C17" s="31" t="s">
        <v>350</v>
      </c>
      <c r="D17" s="31" t="s">
        <v>351</v>
      </c>
      <c r="E17" s="31" t="s">
        <v>352</v>
      </c>
      <c r="F17" s="31" t="s">
        <v>346</v>
      </c>
      <c r="G17" s="19" t="s">
        <v>353</v>
      </c>
      <c r="H17" s="19" t="s">
        <v>188</v>
      </c>
      <c r="I17" s="19" t="s">
        <v>26</v>
      </c>
      <c r="J17" s="19">
        <v>1</v>
      </c>
      <c r="K17" s="19" t="s">
        <v>541</v>
      </c>
      <c r="L17" s="19"/>
      <c r="M17" s="19">
        <v>1</v>
      </c>
      <c r="N17" s="19">
        <v>2</v>
      </c>
      <c r="O17" s="19">
        <f t="shared" si="0"/>
        <v>1.5</v>
      </c>
      <c r="P17" s="19">
        <v>1</v>
      </c>
      <c r="Q17" s="19" t="s">
        <v>27</v>
      </c>
      <c r="R17" s="19" t="s">
        <v>28</v>
      </c>
      <c r="S17" s="19" t="s">
        <v>354</v>
      </c>
      <c r="T17" s="20" t="s">
        <v>356</v>
      </c>
      <c r="U17" s="19">
        <v>21942</v>
      </c>
      <c r="V17" s="19">
        <v>20500</v>
      </c>
      <c r="W17" s="19">
        <v>0</v>
      </c>
      <c r="X17" s="19">
        <v>1442</v>
      </c>
      <c r="Y17" s="19">
        <f t="shared" si="1"/>
        <v>21942</v>
      </c>
      <c r="Z17" s="19" t="s">
        <v>27</v>
      </c>
      <c r="AA17" s="19"/>
      <c r="AB17" s="19" t="s">
        <v>132</v>
      </c>
      <c r="AC17" s="19" t="s">
        <v>132</v>
      </c>
      <c r="AD17" s="19">
        <v>0</v>
      </c>
      <c r="AE17" s="19" t="s">
        <v>27</v>
      </c>
      <c r="AF17" s="19"/>
      <c r="AG17" s="19">
        <f t="shared" si="2"/>
        <v>0</v>
      </c>
      <c r="AH17" s="19">
        <f t="shared" si="3"/>
        <v>0</v>
      </c>
      <c r="AI17" s="19">
        <f t="shared" si="4"/>
        <v>21942</v>
      </c>
      <c r="AJ17" s="31">
        <v>450</v>
      </c>
      <c r="AK17" s="31"/>
      <c r="AL17" s="19">
        <f t="shared" si="5"/>
        <v>450</v>
      </c>
      <c r="AM17" s="19">
        <f t="shared" ref="AM17:AM22" si="8">AL17+AG17</f>
        <v>450</v>
      </c>
      <c r="AN17" s="19">
        <f t="shared" si="6"/>
        <v>450</v>
      </c>
      <c r="AO17" s="19">
        <f t="shared" si="7"/>
        <v>21492</v>
      </c>
      <c r="AP17" s="19"/>
      <c r="AQ17" s="19"/>
      <c r="AR17" s="19" t="s">
        <v>27</v>
      </c>
    </row>
    <row r="18" spans="1:44" s="24" customFormat="1" x14ac:dyDescent="0.2">
      <c r="A18" s="31">
        <v>1516</v>
      </c>
      <c r="B18" s="31" t="s">
        <v>20</v>
      </c>
      <c r="C18" s="31" t="s">
        <v>38</v>
      </c>
      <c r="D18" s="31" t="s">
        <v>39</v>
      </c>
      <c r="E18" s="31" t="s">
        <v>40</v>
      </c>
      <c r="F18" s="31" t="s">
        <v>41</v>
      </c>
      <c r="G18" s="2" t="s">
        <v>42</v>
      </c>
      <c r="H18" s="2" t="s">
        <v>188</v>
      </c>
      <c r="I18" s="2" t="s">
        <v>26</v>
      </c>
      <c r="J18" s="2">
        <v>2</v>
      </c>
      <c r="K18" s="2" t="s">
        <v>540</v>
      </c>
      <c r="L18" s="2"/>
      <c r="M18" s="2">
        <v>2</v>
      </c>
      <c r="N18" s="2">
        <v>2</v>
      </c>
      <c r="O18" s="2">
        <f t="shared" si="0"/>
        <v>2</v>
      </c>
      <c r="P18" s="2"/>
      <c r="Q18" s="2" t="s">
        <v>27</v>
      </c>
      <c r="R18" s="2" t="s">
        <v>28</v>
      </c>
      <c r="S18" s="2" t="s">
        <v>43</v>
      </c>
      <c r="T18" s="6" t="s">
        <v>31</v>
      </c>
      <c r="U18" s="2">
        <v>22551</v>
      </c>
      <c r="V18" s="2">
        <v>22551</v>
      </c>
      <c r="W18" s="2">
        <v>2065</v>
      </c>
      <c r="X18" s="2">
        <v>0</v>
      </c>
      <c r="Y18" s="2">
        <f t="shared" si="1"/>
        <v>20486</v>
      </c>
      <c r="Z18" s="2" t="s">
        <v>44</v>
      </c>
      <c r="AA18" s="2"/>
      <c r="AB18" s="2" t="s">
        <v>45</v>
      </c>
      <c r="AC18" s="2" t="s">
        <v>45</v>
      </c>
      <c r="AD18" s="2">
        <v>0</v>
      </c>
      <c r="AE18" s="2" t="s">
        <v>27</v>
      </c>
      <c r="AF18" s="2"/>
      <c r="AG18" s="2">
        <f t="shared" si="2"/>
        <v>0</v>
      </c>
      <c r="AH18" s="2">
        <f t="shared" si="3"/>
        <v>0</v>
      </c>
      <c r="AI18" s="2">
        <f t="shared" si="4"/>
        <v>20486</v>
      </c>
      <c r="AJ18" s="31"/>
      <c r="AK18" s="31">
        <v>423</v>
      </c>
      <c r="AL18" s="2">
        <f t="shared" si="5"/>
        <v>423</v>
      </c>
      <c r="AM18" s="2">
        <f t="shared" si="8"/>
        <v>423</v>
      </c>
      <c r="AN18" s="2">
        <f t="shared" si="6"/>
        <v>423</v>
      </c>
      <c r="AO18" s="2">
        <f t="shared" si="7"/>
        <v>20063</v>
      </c>
      <c r="AP18" s="2"/>
      <c r="AQ18" s="2"/>
      <c r="AR18" s="2" t="s">
        <v>27</v>
      </c>
    </row>
    <row r="19" spans="1:44" s="24" customFormat="1" x14ac:dyDescent="0.2">
      <c r="A19" s="31">
        <v>1516</v>
      </c>
      <c r="B19" s="31" t="s">
        <v>20</v>
      </c>
      <c r="C19" s="31" t="s">
        <v>463</v>
      </c>
      <c r="D19" s="31" t="s">
        <v>464</v>
      </c>
      <c r="E19" s="31" t="s">
        <v>465</v>
      </c>
      <c r="F19" s="31" t="s">
        <v>466</v>
      </c>
      <c r="G19" s="2" t="s">
        <v>467</v>
      </c>
      <c r="H19" s="2" t="s">
        <v>188</v>
      </c>
      <c r="I19" s="2" t="s">
        <v>26</v>
      </c>
      <c r="J19" s="2">
        <v>1</v>
      </c>
      <c r="K19" s="3" t="s">
        <v>541</v>
      </c>
      <c r="L19" s="3"/>
      <c r="M19" s="2">
        <v>1</v>
      </c>
      <c r="N19" s="2">
        <v>2</v>
      </c>
      <c r="O19" s="2">
        <f t="shared" si="0"/>
        <v>1.5</v>
      </c>
      <c r="P19" s="2"/>
      <c r="Q19" s="2" t="s">
        <v>27</v>
      </c>
      <c r="R19" s="2" t="s">
        <v>28</v>
      </c>
      <c r="S19" s="2" t="s">
        <v>134</v>
      </c>
      <c r="T19" s="6" t="s">
        <v>31</v>
      </c>
      <c r="U19" s="2">
        <v>22338</v>
      </c>
      <c r="V19" s="2">
        <v>22338</v>
      </c>
      <c r="W19" s="2">
        <v>0</v>
      </c>
      <c r="X19" s="2">
        <v>0</v>
      </c>
      <c r="Y19" s="2">
        <f t="shared" si="1"/>
        <v>22338</v>
      </c>
      <c r="Z19" s="2" t="s">
        <v>27</v>
      </c>
      <c r="AA19" s="2"/>
      <c r="AB19" s="2" t="s">
        <v>468</v>
      </c>
      <c r="AC19" s="2" t="s">
        <v>468</v>
      </c>
      <c r="AD19" s="2">
        <v>2100</v>
      </c>
      <c r="AE19" s="2" t="s">
        <v>27</v>
      </c>
      <c r="AF19" s="2"/>
      <c r="AG19" s="2">
        <f t="shared" si="2"/>
        <v>0</v>
      </c>
      <c r="AH19" s="2">
        <f t="shared" si="3"/>
        <v>2100</v>
      </c>
      <c r="AI19" s="2">
        <f t="shared" si="4"/>
        <v>20238</v>
      </c>
      <c r="AJ19" s="31"/>
      <c r="AK19" s="31">
        <v>423</v>
      </c>
      <c r="AL19" s="2">
        <f t="shared" si="5"/>
        <v>423</v>
      </c>
      <c r="AM19" s="2">
        <f t="shared" si="8"/>
        <v>423</v>
      </c>
      <c r="AN19" s="2">
        <f t="shared" si="6"/>
        <v>2523</v>
      </c>
      <c r="AO19" s="2">
        <f t="shared" si="7"/>
        <v>19815</v>
      </c>
      <c r="AP19" s="2"/>
      <c r="AQ19" s="2"/>
      <c r="AR19" s="2" t="s">
        <v>27</v>
      </c>
    </row>
    <row r="20" spans="1:44" s="19" customFormat="1" x14ac:dyDescent="0.2">
      <c r="A20" s="31">
        <v>1516</v>
      </c>
      <c r="B20" s="31" t="s">
        <v>20</v>
      </c>
      <c r="C20" s="31" t="s">
        <v>478</v>
      </c>
      <c r="D20" s="31" t="s">
        <v>479</v>
      </c>
      <c r="E20" s="31" t="s">
        <v>161</v>
      </c>
      <c r="F20" s="31" t="s">
        <v>477</v>
      </c>
      <c r="G20" s="2" t="s">
        <v>480</v>
      </c>
      <c r="H20" s="2" t="s">
        <v>188</v>
      </c>
      <c r="I20" s="2" t="s">
        <v>26</v>
      </c>
      <c r="J20" s="2">
        <v>2</v>
      </c>
      <c r="K20" s="2" t="s">
        <v>540</v>
      </c>
      <c r="L20" s="2"/>
      <c r="M20" s="2">
        <v>1</v>
      </c>
      <c r="N20" s="2">
        <v>2</v>
      </c>
      <c r="O20" s="2">
        <f t="shared" si="0"/>
        <v>1.5</v>
      </c>
      <c r="P20" s="2"/>
      <c r="Q20" s="2" t="s">
        <v>27</v>
      </c>
      <c r="R20" s="2" t="s">
        <v>28</v>
      </c>
      <c r="S20" s="2" t="s">
        <v>254</v>
      </c>
      <c r="T20" s="6" t="s">
        <v>31</v>
      </c>
      <c r="U20" s="2">
        <v>21942</v>
      </c>
      <c r="V20" s="2">
        <v>21790</v>
      </c>
      <c r="W20" s="2">
        <v>494</v>
      </c>
      <c r="X20" s="2">
        <v>152</v>
      </c>
      <c r="Y20" s="2">
        <f t="shared" si="1"/>
        <v>21448</v>
      </c>
      <c r="Z20" s="2" t="s">
        <v>27</v>
      </c>
      <c r="AA20" s="2"/>
      <c r="AB20" s="2" t="s">
        <v>132</v>
      </c>
      <c r="AC20" s="2" t="s">
        <v>132</v>
      </c>
      <c r="AD20" s="2">
        <v>0</v>
      </c>
      <c r="AE20" s="2" t="s">
        <v>481</v>
      </c>
      <c r="AF20" s="2">
        <v>1290</v>
      </c>
      <c r="AG20" s="2">
        <f t="shared" si="2"/>
        <v>1290</v>
      </c>
      <c r="AH20" s="2">
        <f t="shared" si="3"/>
        <v>1290</v>
      </c>
      <c r="AI20" s="2">
        <f t="shared" si="4"/>
        <v>20158</v>
      </c>
      <c r="AJ20" s="31"/>
      <c r="AK20" s="31">
        <v>423</v>
      </c>
      <c r="AL20" s="2">
        <f t="shared" si="5"/>
        <v>423</v>
      </c>
      <c r="AM20" s="2">
        <f t="shared" si="8"/>
        <v>1713</v>
      </c>
      <c r="AN20" s="2">
        <f t="shared" si="6"/>
        <v>1713</v>
      </c>
      <c r="AO20" s="2">
        <f t="shared" si="7"/>
        <v>19735</v>
      </c>
      <c r="AP20" s="2"/>
      <c r="AQ20" s="2"/>
      <c r="AR20" s="2" t="s">
        <v>27</v>
      </c>
    </row>
    <row r="21" spans="1:44" s="19" customFormat="1" x14ac:dyDescent="0.2">
      <c r="A21" s="32">
        <v>1516</v>
      </c>
      <c r="B21" s="32" t="s">
        <v>20</v>
      </c>
      <c r="C21" s="32" t="s">
        <v>175</v>
      </c>
      <c r="D21" s="32" t="s">
        <v>176</v>
      </c>
      <c r="E21" s="32" t="s">
        <v>177</v>
      </c>
      <c r="F21" s="32" t="s">
        <v>178</v>
      </c>
      <c r="G21" s="16" t="s">
        <v>179</v>
      </c>
      <c r="H21" s="16" t="s">
        <v>188</v>
      </c>
      <c r="I21" s="16" t="s">
        <v>26</v>
      </c>
      <c r="J21" s="16">
        <v>2</v>
      </c>
      <c r="K21" s="16" t="s">
        <v>540</v>
      </c>
      <c r="L21" s="16"/>
      <c r="M21" s="16">
        <v>2</v>
      </c>
      <c r="N21" s="16">
        <v>1</v>
      </c>
      <c r="O21" s="2">
        <f t="shared" si="0"/>
        <v>1.5</v>
      </c>
      <c r="P21" s="16"/>
      <c r="Q21" s="16" t="s">
        <v>27</v>
      </c>
      <c r="R21" s="16" t="s">
        <v>28</v>
      </c>
      <c r="S21" s="16" t="s">
        <v>80</v>
      </c>
      <c r="T21" s="6" t="s">
        <v>31</v>
      </c>
      <c r="U21" s="16">
        <v>21942</v>
      </c>
      <c r="V21" s="16">
        <v>21942</v>
      </c>
      <c r="W21" s="16">
        <v>0</v>
      </c>
      <c r="X21" s="16">
        <v>0</v>
      </c>
      <c r="Y21" s="2">
        <f t="shared" si="1"/>
        <v>21942</v>
      </c>
      <c r="Z21" s="16" t="s">
        <v>27</v>
      </c>
      <c r="AA21" s="16"/>
      <c r="AB21" s="16" t="s">
        <v>30</v>
      </c>
      <c r="AC21" s="16" t="s">
        <v>30</v>
      </c>
      <c r="AD21" s="23">
        <v>2100</v>
      </c>
      <c r="AE21" s="16" t="s">
        <v>27</v>
      </c>
      <c r="AF21" s="16"/>
      <c r="AG21" s="2">
        <f t="shared" si="2"/>
        <v>0</v>
      </c>
      <c r="AH21" s="2">
        <f t="shared" si="3"/>
        <v>2100</v>
      </c>
      <c r="AI21" s="2">
        <f t="shared" si="4"/>
        <v>19842</v>
      </c>
      <c r="AJ21" s="32"/>
      <c r="AK21" s="32">
        <v>423</v>
      </c>
      <c r="AL21" s="2">
        <f t="shared" si="5"/>
        <v>423</v>
      </c>
      <c r="AM21" s="2">
        <f t="shared" si="8"/>
        <v>423</v>
      </c>
      <c r="AN21" s="2">
        <f t="shared" si="6"/>
        <v>2523</v>
      </c>
      <c r="AO21" s="2">
        <f t="shared" si="7"/>
        <v>19419</v>
      </c>
      <c r="AP21" s="16"/>
      <c r="AQ21" s="16"/>
      <c r="AR21" s="16" t="s">
        <v>27</v>
      </c>
    </row>
    <row r="22" spans="1:44" s="2" customFormat="1" x14ac:dyDescent="0.2">
      <c r="A22" s="31">
        <v>1516</v>
      </c>
      <c r="B22" s="31" t="s">
        <v>20</v>
      </c>
      <c r="C22" s="31" t="s">
        <v>535</v>
      </c>
      <c r="D22" s="31" t="s">
        <v>136</v>
      </c>
      <c r="E22" s="31" t="s">
        <v>27</v>
      </c>
      <c r="F22" s="31" t="s">
        <v>536</v>
      </c>
      <c r="G22" s="2" t="s">
        <v>537</v>
      </c>
      <c r="H22" s="2" t="s">
        <v>188</v>
      </c>
      <c r="I22" s="2" t="s">
        <v>26</v>
      </c>
      <c r="J22" s="2">
        <v>1</v>
      </c>
      <c r="K22" s="3" t="s">
        <v>541</v>
      </c>
      <c r="L22" s="3"/>
      <c r="M22" s="2">
        <v>2</v>
      </c>
      <c r="N22" s="2">
        <v>2</v>
      </c>
      <c r="O22" s="2">
        <f t="shared" si="0"/>
        <v>2</v>
      </c>
      <c r="Q22" s="2" t="s">
        <v>27</v>
      </c>
      <c r="R22" s="2" t="s">
        <v>28</v>
      </c>
      <c r="S22" s="2" t="s">
        <v>182</v>
      </c>
      <c r="T22" s="6" t="s">
        <v>31</v>
      </c>
      <c r="U22" s="2">
        <v>21942</v>
      </c>
      <c r="V22" s="2">
        <v>21942</v>
      </c>
      <c r="W22" s="2">
        <v>0</v>
      </c>
      <c r="X22" s="2">
        <v>0</v>
      </c>
      <c r="Y22" s="2">
        <f t="shared" si="1"/>
        <v>21942</v>
      </c>
      <c r="Z22" s="2" t="s">
        <v>27</v>
      </c>
      <c r="AB22" s="2" t="s">
        <v>30</v>
      </c>
      <c r="AC22" s="2" t="s">
        <v>30</v>
      </c>
      <c r="AD22" s="2">
        <v>2100</v>
      </c>
      <c r="AE22" s="2" t="s">
        <v>27</v>
      </c>
      <c r="AG22" s="2">
        <f t="shared" si="2"/>
        <v>0</v>
      </c>
      <c r="AH22" s="2">
        <f t="shared" si="3"/>
        <v>2100</v>
      </c>
      <c r="AI22" s="2">
        <f t="shared" si="4"/>
        <v>19842</v>
      </c>
      <c r="AJ22" s="31"/>
      <c r="AK22" s="31">
        <v>423</v>
      </c>
      <c r="AL22" s="2">
        <f t="shared" si="5"/>
        <v>423</v>
      </c>
      <c r="AM22" s="2">
        <f t="shared" si="8"/>
        <v>423</v>
      </c>
      <c r="AN22" s="2">
        <f t="shared" si="6"/>
        <v>2523</v>
      </c>
      <c r="AO22" s="2">
        <f t="shared" si="7"/>
        <v>19419</v>
      </c>
      <c r="AR22" s="2" t="s">
        <v>27</v>
      </c>
    </row>
    <row r="23" spans="1:44" s="2" customFormat="1" x14ac:dyDescent="0.2">
      <c r="A23" s="31">
        <v>1516</v>
      </c>
      <c r="B23" s="31" t="s">
        <v>20</v>
      </c>
      <c r="C23" s="31" t="s">
        <v>127</v>
      </c>
      <c r="D23" s="31" t="s">
        <v>128</v>
      </c>
      <c r="E23" s="31" t="s">
        <v>129</v>
      </c>
      <c r="F23" s="31" t="s">
        <v>126</v>
      </c>
      <c r="G23" s="24" t="s">
        <v>130</v>
      </c>
      <c r="H23" s="24" t="s">
        <v>188</v>
      </c>
      <c r="I23" s="24" t="s">
        <v>26</v>
      </c>
      <c r="J23" s="24">
        <v>2</v>
      </c>
      <c r="K23" s="24" t="s">
        <v>540</v>
      </c>
      <c r="L23" s="24"/>
      <c r="M23" s="24">
        <v>1</v>
      </c>
      <c r="N23" s="24">
        <v>1</v>
      </c>
      <c r="O23" s="24">
        <f t="shared" si="0"/>
        <v>1</v>
      </c>
      <c r="P23" s="24">
        <v>1</v>
      </c>
      <c r="Q23" s="24" t="s">
        <v>27</v>
      </c>
      <c r="R23" s="24" t="s">
        <v>28</v>
      </c>
      <c r="S23" s="24" t="s">
        <v>131</v>
      </c>
      <c r="T23" s="25" t="s">
        <v>31</v>
      </c>
      <c r="U23" s="24">
        <v>21942</v>
      </c>
      <c r="V23" s="24">
        <v>21010</v>
      </c>
      <c r="W23" s="24">
        <v>6656</v>
      </c>
      <c r="X23" s="24">
        <v>932</v>
      </c>
      <c r="Y23" s="24">
        <f t="shared" si="1"/>
        <v>15286</v>
      </c>
      <c r="Z23" s="24" t="s">
        <v>109</v>
      </c>
      <c r="AA23" s="24">
        <v>510</v>
      </c>
      <c r="AB23" s="24" t="s">
        <v>132</v>
      </c>
      <c r="AC23" s="24" t="s">
        <v>132</v>
      </c>
      <c r="AD23" s="24">
        <v>0</v>
      </c>
      <c r="AE23" s="24" t="s">
        <v>27</v>
      </c>
      <c r="AF23" s="24"/>
      <c r="AG23" s="24">
        <f t="shared" si="2"/>
        <v>510</v>
      </c>
      <c r="AH23" s="24">
        <f t="shared" si="3"/>
        <v>510</v>
      </c>
      <c r="AI23" s="24">
        <f t="shared" si="4"/>
        <v>14776</v>
      </c>
      <c r="AJ23" s="31">
        <v>300</v>
      </c>
      <c r="AK23" s="31"/>
      <c r="AL23" s="24">
        <f t="shared" si="5"/>
        <v>300</v>
      </c>
      <c r="AM23" s="24">
        <f>AG23+AL23</f>
        <v>810</v>
      </c>
      <c r="AN23" s="24">
        <f t="shared" si="6"/>
        <v>810</v>
      </c>
      <c r="AO23" s="24">
        <f t="shared" si="7"/>
        <v>14476</v>
      </c>
      <c r="AP23" s="24"/>
      <c r="AQ23" s="24"/>
      <c r="AR23" s="24" t="s">
        <v>27</v>
      </c>
    </row>
    <row r="24" spans="1:44" s="2" customFormat="1" x14ac:dyDescent="0.2">
      <c r="A24" s="31">
        <v>1516</v>
      </c>
      <c r="B24" s="31" t="s">
        <v>20</v>
      </c>
      <c r="C24" s="31" t="s">
        <v>257</v>
      </c>
      <c r="D24" s="31" t="s">
        <v>171</v>
      </c>
      <c r="E24" s="31" t="s">
        <v>258</v>
      </c>
      <c r="F24" s="31" t="s">
        <v>259</v>
      </c>
      <c r="G24" s="24" t="s">
        <v>260</v>
      </c>
      <c r="H24" s="24" t="s">
        <v>188</v>
      </c>
      <c r="I24" s="24" t="s">
        <v>26</v>
      </c>
      <c r="J24" s="24">
        <v>1</v>
      </c>
      <c r="K24" s="24" t="s">
        <v>541</v>
      </c>
      <c r="L24" s="24"/>
      <c r="M24" s="24">
        <v>1</v>
      </c>
      <c r="N24" s="24">
        <v>1</v>
      </c>
      <c r="O24" s="24">
        <f t="shared" si="0"/>
        <v>1</v>
      </c>
      <c r="P24" s="24">
        <v>1</v>
      </c>
      <c r="Q24" s="24" t="s">
        <v>27</v>
      </c>
      <c r="R24" s="24" t="s">
        <v>28</v>
      </c>
      <c r="S24" s="24" t="s">
        <v>201</v>
      </c>
      <c r="T24" s="25" t="s">
        <v>31</v>
      </c>
      <c r="U24" s="24">
        <v>21245</v>
      </c>
      <c r="V24" s="24">
        <v>20500</v>
      </c>
      <c r="W24" s="24">
        <v>8258</v>
      </c>
      <c r="X24" s="24">
        <v>745</v>
      </c>
      <c r="Y24" s="24">
        <f t="shared" si="1"/>
        <v>12987</v>
      </c>
      <c r="Z24" s="24" t="s">
        <v>27</v>
      </c>
      <c r="AA24" s="24"/>
      <c r="AB24" s="24" t="s">
        <v>261</v>
      </c>
      <c r="AC24" s="24" t="s">
        <v>261</v>
      </c>
      <c r="AD24" s="24">
        <v>0</v>
      </c>
      <c r="AE24" s="24" t="s">
        <v>27</v>
      </c>
      <c r="AF24" s="24"/>
      <c r="AG24" s="24">
        <f t="shared" si="2"/>
        <v>0</v>
      </c>
      <c r="AH24" s="24">
        <f t="shared" si="3"/>
        <v>0</v>
      </c>
      <c r="AI24" s="24">
        <f t="shared" si="4"/>
        <v>12987</v>
      </c>
      <c r="AJ24" s="31">
        <v>300</v>
      </c>
      <c r="AK24" s="31"/>
      <c r="AL24" s="24">
        <f t="shared" si="5"/>
        <v>300</v>
      </c>
      <c r="AM24" s="24">
        <f>AG24+AL24</f>
        <v>300</v>
      </c>
      <c r="AN24" s="24">
        <f t="shared" si="6"/>
        <v>300</v>
      </c>
      <c r="AO24" s="24">
        <f t="shared" si="7"/>
        <v>12687</v>
      </c>
      <c r="AP24" s="24"/>
      <c r="AQ24" s="24"/>
      <c r="AR24" s="24" t="s">
        <v>27</v>
      </c>
    </row>
    <row r="25" spans="1:44" s="2" customFormat="1" x14ac:dyDescent="0.2">
      <c r="A25" s="31">
        <v>1516</v>
      </c>
      <c r="B25" s="31" t="s">
        <v>20</v>
      </c>
      <c r="C25" s="31" t="s">
        <v>273</v>
      </c>
      <c r="D25" s="31" t="s">
        <v>152</v>
      </c>
      <c r="E25" s="31" t="s">
        <v>196</v>
      </c>
      <c r="F25" s="31" t="s">
        <v>274</v>
      </c>
      <c r="G25" s="24" t="s">
        <v>275</v>
      </c>
      <c r="H25" s="24" t="s">
        <v>188</v>
      </c>
      <c r="I25" s="24" t="s">
        <v>26</v>
      </c>
      <c r="J25" s="24">
        <v>2</v>
      </c>
      <c r="K25" s="24" t="s">
        <v>540</v>
      </c>
      <c r="L25" s="24"/>
      <c r="M25" s="24">
        <v>1</v>
      </c>
      <c r="N25" s="24">
        <v>1</v>
      </c>
      <c r="O25" s="24">
        <f t="shared" si="0"/>
        <v>1</v>
      </c>
      <c r="P25" s="24">
        <v>1</v>
      </c>
      <c r="Q25" s="24" t="s">
        <v>27</v>
      </c>
      <c r="R25" s="24" t="s">
        <v>28</v>
      </c>
      <c r="S25" s="24" t="s">
        <v>80</v>
      </c>
      <c r="T25" s="25" t="s">
        <v>31</v>
      </c>
      <c r="U25" s="24">
        <v>21942</v>
      </c>
      <c r="V25" s="24">
        <v>1708</v>
      </c>
      <c r="W25" s="24">
        <v>10003</v>
      </c>
      <c r="X25" s="24">
        <v>5058.5</v>
      </c>
      <c r="Y25" s="24">
        <f t="shared" si="1"/>
        <v>11939</v>
      </c>
      <c r="Z25" s="24" t="s">
        <v>109</v>
      </c>
      <c r="AA25" s="24">
        <v>510</v>
      </c>
      <c r="AB25" s="24" t="s">
        <v>276</v>
      </c>
      <c r="AC25" s="24" t="s">
        <v>276</v>
      </c>
      <c r="AD25" s="24">
        <v>0</v>
      </c>
      <c r="AE25" s="24" t="s">
        <v>27</v>
      </c>
      <c r="AF25" s="24"/>
      <c r="AG25" s="24">
        <f t="shared" si="2"/>
        <v>510</v>
      </c>
      <c r="AH25" s="24">
        <f t="shared" si="3"/>
        <v>510</v>
      </c>
      <c r="AI25" s="24">
        <f t="shared" si="4"/>
        <v>11429</v>
      </c>
      <c r="AJ25" s="31">
        <v>300</v>
      </c>
      <c r="AK25" s="31"/>
      <c r="AL25" s="24">
        <f t="shared" si="5"/>
        <v>300</v>
      </c>
      <c r="AM25" s="24">
        <f>AG25+AL25</f>
        <v>810</v>
      </c>
      <c r="AN25" s="24">
        <f t="shared" si="6"/>
        <v>810</v>
      </c>
      <c r="AO25" s="24">
        <f t="shared" si="7"/>
        <v>11129</v>
      </c>
      <c r="AP25" s="24"/>
      <c r="AQ25" s="24"/>
      <c r="AR25" s="24" t="s">
        <v>277</v>
      </c>
    </row>
    <row r="26" spans="1:44" s="24" customFormat="1" x14ac:dyDescent="0.2">
      <c r="A26" s="31">
        <v>1516</v>
      </c>
      <c r="B26" s="31" t="s">
        <v>20</v>
      </c>
      <c r="C26" s="31" t="s">
        <v>402</v>
      </c>
      <c r="D26" s="31" t="s">
        <v>180</v>
      </c>
      <c r="E26" s="31" t="s">
        <v>403</v>
      </c>
      <c r="F26" s="31" t="s">
        <v>404</v>
      </c>
      <c r="G26" s="24" t="s">
        <v>405</v>
      </c>
      <c r="H26" s="24" t="s">
        <v>188</v>
      </c>
      <c r="I26" s="24" t="s">
        <v>26</v>
      </c>
      <c r="J26" s="24">
        <v>2</v>
      </c>
      <c r="K26" s="24" t="s">
        <v>540</v>
      </c>
      <c r="M26" s="24">
        <v>1</v>
      </c>
      <c r="N26" s="24">
        <v>1</v>
      </c>
      <c r="O26" s="24">
        <f t="shared" si="0"/>
        <v>1</v>
      </c>
      <c r="P26" s="24">
        <v>1</v>
      </c>
      <c r="Q26" s="24" t="s">
        <v>27</v>
      </c>
      <c r="R26" s="24" t="s">
        <v>28</v>
      </c>
      <c r="S26" s="24" t="s">
        <v>80</v>
      </c>
      <c r="T26" s="25" t="s">
        <v>31</v>
      </c>
      <c r="U26" s="24">
        <v>21786</v>
      </c>
      <c r="V26" s="24">
        <v>21010</v>
      </c>
      <c r="W26" s="24">
        <v>14225</v>
      </c>
      <c r="X26" s="24">
        <v>776</v>
      </c>
      <c r="Y26" s="24">
        <f t="shared" si="1"/>
        <v>7561</v>
      </c>
      <c r="Z26" s="24" t="s">
        <v>109</v>
      </c>
      <c r="AA26" s="24">
        <v>510</v>
      </c>
      <c r="AB26" s="24" t="s">
        <v>132</v>
      </c>
      <c r="AC26" s="24" t="s">
        <v>132</v>
      </c>
      <c r="AD26" s="24">
        <v>0</v>
      </c>
      <c r="AE26" s="24" t="s">
        <v>27</v>
      </c>
      <c r="AG26" s="24">
        <f t="shared" si="2"/>
        <v>510</v>
      </c>
      <c r="AH26" s="24">
        <f t="shared" si="3"/>
        <v>510</v>
      </c>
      <c r="AI26" s="24">
        <f t="shared" si="4"/>
        <v>7051</v>
      </c>
      <c r="AJ26" s="31">
        <v>300</v>
      </c>
      <c r="AK26" s="31"/>
      <c r="AL26" s="24">
        <f t="shared" si="5"/>
        <v>300</v>
      </c>
      <c r="AM26" s="24">
        <f>AG26+AL26</f>
        <v>810</v>
      </c>
      <c r="AN26" s="24">
        <f t="shared" si="6"/>
        <v>810</v>
      </c>
      <c r="AO26" s="24">
        <f t="shared" si="7"/>
        <v>6751</v>
      </c>
      <c r="AR26" s="24" t="s">
        <v>27</v>
      </c>
    </row>
    <row r="27" spans="1:44" s="24" customFormat="1" x14ac:dyDescent="0.2">
      <c r="A27" s="31">
        <v>1516</v>
      </c>
      <c r="B27" s="31" t="s">
        <v>20</v>
      </c>
      <c r="C27" s="31" t="s">
        <v>211</v>
      </c>
      <c r="D27" s="31" t="s">
        <v>212</v>
      </c>
      <c r="E27" s="31" t="s">
        <v>213</v>
      </c>
      <c r="F27" s="31" t="s">
        <v>214</v>
      </c>
      <c r="G27" s="19" t="s">
        <v>215</v>
      </c>
      <c r="H27" s="19" t="s">
        <v>188</v>
      </c>
      <c r="I27" s="19" t="s">
        <v>26</v>
      </c>
      <c r="J27" s="19">
        <v>1</v>
      </c>
      <c r="K27" s="19" t="s">
        <v>541</v>
      </c>
      <c r="L27" s="19"/>
      <c r="M27" s="19">
        <v>1</v>
      </c>
      <c r="N27" s="19">
        <v>2</v>
      </c>
      <c r="O27" s="19">
        <f t="shared" si="0"/>
        <v>1.5</v>
      </c>
      <c r="P27" s="19">
        <v>1</v>
      </c>
      <c r="Q27" s="19" t="s">
        <v>27</v>
      </c>
      <c r="R27" s="19" t="s">
        <v>28</v>
      </c>
      <c r="S27" s="19" t="s">
        <v>216</v>
      </c>
      <c r="T27" s="20" t="s">
        <v>356</v>
      </c>
      <c r="U27" s="19">
        <v>21942</v>
      </c>
      <c r="V27" s="19">
        <v>21942</v>
      </c>
      <c r="W27" s="19">
        <v>10264</v>
      </c>
      <c r="X27" s="19">
        <v>0</v>
      </c>
      <c r="Y27" s="19">
        <f t="shared" si="1"/>
        <v>11678</v>
      </c>
      <c r="Z27" s="19" t="s">
        <v>81</v>
      </c>
      <c r="AA27" s="19">
        <v>2100</v>
      </c>
      <c r="AB27" s="19" t="s">
        <v>30</v>
      </c>
      <c r="AC27" s="19" t="s">
        <v>30</v>
      </c>
      <c r="AD27" s="19">
        <v>0</v>
      </c>
      <c r="AE27" s="19" t="s">
        <v>27</v>
      </c>
      <c r="AF27" s="19"/>
      <c r="AG27" s="19">
        <f t="shared" si="2"/>
        <v>2100</v>
      </c>
      <c r="AH27" s="19">
        <f t="shared" si="3"/>
        <v>2100</v>
      </c>
      <c r="AI27" s="19">
        <f t="shared" si="4"/>
        <v>9578</v>
      </c>
      <c r="AJ27" s="31">
        <v>300</v>
      </c>
      <c r="AK27" s="31"/>
      <c r="AL27" s="19">
        <f t="shared" si="5"/>
        <v>300</v>
      </c>
      <c r="AM27" s="19">
        <f t="shared" ref="AM27:AM51" si="9">AL27+AG27</f>
        <v>2400</v>
      </c>
      <c r="AN27" s="19">
        <f t="shared" si="6"/>
        <v>2400</v>
      </c>
      <c r="AO27" s="19">
        <f t="shared" si="7"/>
        <v>9278</v>
      </c>
      <c r="AP27" s="19"/>
      <c r="AQ27" s="19"/>
      <c r="AR27" s="19" t="s">
        <v>27</v>
      </c>
    </row>
    <row r="28" spans="1:44" s="24" customFormat="1" x14ac:dyDescent="0.2">
      <c r="A28" s="31">
        <v>1516</v>
      </c>
      <c r="B28" s="31" t="s">
        <v>20</v>
      </c>
      <c r="C28" s="31" t="s">
        <v>406</v>
      </c>
      <c r="D28" s="31" t="s">
        <v>56</v>
      </c>
      <c r="E28" s="31" t="s">
        <v>407</v>
      </c>
      <c r="F28" s="31" t="s">
        <v>408</v>
      </c>
      <c r="G28" s="19" t="s">
        <v>409</v>
      </c>
      <c r="H28" s="19" t="s">
        <v>188</v>
      </c>
      <c r="I28" s="19" t="s">
        <v>26</v>
      </c>
      <c r="J28" s="19">
        <v>1</v>
      </c>
      <c r="K28" s="22" t="s">
        <v>541</v>
      </c>
      <c r="L28" s="22"/>
      <c r="M28" s="19">
        <v>1</v>
      </c>
      <c r="N28" s="19">
        <v>1</v>
      </c>
      <c r="O28" s="19">
        <f t="shared" si="0"/>
        <v>1</v>
      </c>
      <c r="P28" s="19">
        <v>1</v>
      </c>
      <c r="Q28" s="19" t="s">
        <v>27</v>
      </c>
      <c r="R28" s="19" t="s">
        <v>28</v>
      </c>
      <c r="S28" s="19" t="s">
        <v>383</v>
      </c>
      <c r="T28" s="20" t="s">
        <v>356</v>
      </c>
      <c r="U28" s="19">
        <v>21942</v>
      </c>
      <c r="V28" s="19">
        <v>20500</v>
      </c>
      <c r="W28" s="19">
        <v>15140</v>
      </c>
      <c r="X28" s="19">
        <v>1442</v>
      </c>
      <c r="Y28" s="19">
        <f t="shared" si="1"/>
        <v>6802</v>
      </c>
      <c r="Z28" s="19" t="s">
        <v>27</v>
      </c>
      <c r="AA28" s="19"/>
      <c r="AB28" s="19" t="s">
        <v>132</v>
      </c>
      <c r="AC28" s="19" t="s">
        <v>132</v>
      </c>
      <c r="AD28" s="19">
        <v>0</v>
      </c>
      <c r="AE28" s="19" t="s">
        <v>27</v>
      </c>
      <c r="AF28" s="19"/>
      <c r="AG28" s="19">
        <f t="shared" si="2"/>
        <v>0</v>
      </c>
      <c r="AH28" s="19">
        <f t="shared" si="3"/>
        <v>0</v>
      </c>
      <c r="AI28" s="19">
        <f t="shared" si="4"/>
        <v>6802</v>
      </c>
      <c r="AJ28" s="31">
        <v>300</v>
      </c>
      <c r="AK28" s="31"/>
      <c r="AL28" s="19">
        <f t="shared" si="5"/>
        <v>300</v>
      </c>
      <c r="AM28" s="19">
        <f t="shared" si="9"/>
        <v>300</v>
      </c>
      <c r="AN28" s="19">
        <f t="shared" si="6"/>
        <v>300</v>
      </c>
      <c r="AO28" s="19">
        <f t="shared" si="7"/>
        <v>6502</v>
      </c>
      <c r="AP28" s="19"/>
      <c r="AQ28" s="19"/>
      <c r="AR28" s="19" t="s">
        <v>27</v>
      </c>
    </row>
    <row r="29" spans="1:44" s="2" customFormat="1" x14ac:dyDescent="0.2">
      <c r="A29" s="2">
        <v>1516</v>
      </c>
      <c r="B29" s="2" t="s">
        <v>20</v>
      </c>
      <c r="C29" s="2" t="s">
        <v>457</v>
      </c>
      <c r="D29" s="2" t="s">
        <v>458</v>
      </c>
      <c r="E29" s="2" t="s">
        <v>27</v>
      </c>
      <c r="F29" s="2" t="s">
        <v>459</v>
      </c>
      <c r="G29" s="2" t="s">
        <v>460</v>
      </c>
      <c r="H29" s="2" t="s">
        <v>188</v>
      </c>
      <c r="I29" s="2" t="s">
        <v>26</v>
      </c>
      <c r="J29" s="2">
        <v>1</v>
      </c>
      <c r="K29" s="3" t="s">
        <v>541</v>
      </c>
      <c r="L29" s="3"/>
      <c r="M29" s="2">
        <v>2</v>
      </c>
      <c r="N29" s="2">
        <v>2</v>
      </c>
      <c r="O29" s="2">
        <f t="shared" si="0"/>
        <v>2</v>
      </c>
      <c r="Q29" s="2" t="s">
        <v>27</v>
      </c>
      <c r="R29" s="2" t="s">
        <v>28</v>
      </c>
      <c r="S29" s="2" t="s">
        <v>96</v>
      </c>
      <c r="T29" s="6" t="s">
        <v>31</v>
      </c>
      <c r="U29" s="2">
        <v>21942</v>
      </c>
      <c r="V29" s="2">
        <v>21942</v>
      </c>
      <c r="W29" s="2">
        <v>67</v>
      </c>
      <c r="X29" s="2">
        <v>0</v>
      </c>
      <c r="Y29" s="2">
        <f t="shared" si="1"/>
        <v>21875</v>
      </c>
      <c r="Z29" s="2" t="s">
        <v>109</v>
      </c>
      <c r="AA29" s="2">
        <v>510</v>
      </c>
      <c r="AB29" s="2" t="s">
        <v>461</v>
      </c>
      <c r="AC29" s="2" t="s">
        <v>461</v>
      </c>
      <c r="AD29" s="2">
        <v>0</v>
      </c>
      <c r="AE29" s="2" t="s">
        <v>462</v>
      </c>
      <c r="AF29" s="2">
        <v>995</v>
      </c>
      <c r="AG29" s="2">
        <f t="shared" si="2"/>
        <v>1505</v>
      </c>
      <c r="AH29" s="2">
        <f t="shared" si="3"/>
        <v>1505</v>
      </c>
      <c r="AI29" s="2">
        <f t="shared" si="4"/>
        <v>20370</v>
      </c>
      <c r="AJ29" s="31"/>
      <c r="AK29" s="31"/>
      <c r="AL29" s="2">
        <f t="shared" si="5"/>
        <v>0</v>
      </c>
      <c r="AM29" s="2">
        <f t="shared" si="9"/>
        <v>1505</v>
      </c>
      <c r="AN29" s="2">
        <f t="shared" si="6"/>
        <v>1505</v>
      </c>
      <c r="AO29" s="2">
        <f t="shared" si="7"/>
        <v>20370</v>
      </c>
      <c r="AR29" s="2" t="s">
        <v>27</v>
      </c>
    </row>
    <row r="30" spans="1:44" s="2" customFormat="1" x14ac:dyDescent="0.2">
      <c r="A30" s="2">
        <v>1516</v>
      </c>
      <c r="B30" s="2" t="s">
        <v>20</v>
      </c>
      <c r="C30" s="2" t="s">
        <v>217</v>
      </c>
      <c r="D30" s="2" t="s">
        <v>218</v>
      </c>
      <c r="E30" s="2" t="s">
        <v>27</v>
      </c>
      <c r="F30" s="2" t="s">
        <v>219</v>
      </c>
      <c r="G30" s="2" t="s">
        <v>220</v>
      </c>
      <c r="H30" s="2" t="s">
        <v>188</v>
      </c>
      <c r="I30" s="2" t="s">
        <v>26</v>
      </c>
      <c r="J30" s="2">
        <v>1</v>
      </c>
      <c r="K30" s="2" t="s">
        <v>541</v>
      </c>
      <c r="M30" s="2">
        <v>1</v>
      </c>
      <c r="N30" s="2">
        <v>1</v>
      </c>
      <c r="O30" s="2">
        <f t="shared" si="0"/>
        <v>1</v>
      </c>
      <c r="Q30" s="2" t="s">
        <v>27</v>
      </c>
      <c r="R30" s="2" t="s">
        <v>28</v>
      </c>
      <c r="S30" s="2" t="s">
        <v>221</v>
      </c>
      <c r="T30" s="6" t="s">
        <v>31</v>
      </c>
      <c r="U30" s="2">
        <v>21942</v>
      </c>
      <c r="V30" s="2">
        <v>21942</v>
      </c>
      <c r="W30" s="2">
        <v>2</v>
      </c>
      <c r="X30" s="2">
        <v>0</v>
      </c>
      <c r="Y30" s="2">
        <f t="shared" si="1"/>
        <v>21940</v>
      </c>
      <c r="Z30" s="2" t="s">
        <v>27</v>
      </c>
      <c r="AB30" s="2" t="s">
        <v>222</v>
      </c>
      <c r="AC30" s="2" t="s">
        <v>222</v>
      </c>
      <c r="AD30" s="2">
        <v>0</v>
      </c>
      <c r="AE30" s="2" t="s">
        <v>223</v>
      </c>
      <c r="AF30" s="2">
        <v>1805</v>
      </c>
      <c r="AG30" s="2">
        <f t="shared" si="2"/>
        <v>1805</v>
      </c>
      <c r="AH30" s="2">
        <f t="shared" si="3"/>
        <v>1805</v>
      </c>
      <c r="AI30" s="2">
        <f t="shared" si="4"/>
        <v>20135</v>
      </c>
      <c r="AJ30" s="31"/>
      <c r="AK30" s="31"/>
      <c r="AL30" s="2">
        <f t="shared" si="5"/>
        <v>0</v>
      </c>
      <c r="AM30" s="2">
        <f t="shared" si="9"/>
        <v>1805</v>
      </c>
      <c r="AN30" s="2">
        <f t="shared" si="6"/>
        <v>1805</v>
      </c>
      <c r="AO30" s="2">
        <f t="shared" si="7"/>
        <v>20135</v>
      </c>
      <c r="AR30" s="2" t="s">
        <v>27</v>
      </c>
    </row>
    <row r="31" spans="1:44" s="2" customFormat="1" x14ac:dyDescent="0.2">
      <c r="A31" s="2">
        <v>1516</v>
      </c>
      <c r="B31" s="2" t="s">
        <v>20</v>
      </c>
      <c r="C31" s="2" t="s">
        <v>60</v>
      </c>
      <c r="D31" s="2" t="s">
        <v>61</v>
      </c>
      <c r="E31" s="2" t="s">
        <v>62</v>
      </c>
      <c r="F31" s="2" t="s">
        <v>63</v>
      </c>
      <c r="G31" s="2" t="s">
        <v>64</v>
      </c>
      <c r="H31" s="2" t="s">
        <v>188</v>
      </c>
      <c r="I31" s="2" t="s">
        <v>26</v>
      </c>
      <c r="J31" s="2">
        <v>1</v>
      </c>
      <c r="K31" s="2" t="s">
        <v>541</v>
      </c>
      <c r="M31" s="2">
        <v>1</v>
      </c>
      <c r="N31" s="2">
        <v>2</v>
      </c>
      <c r="O31" s="2">
        <f t="shared" si="0"/>
        <v>1.5</v>
      </c>
      <c r="Q31" s="2" t="s">
        <v>27</v>
      </c>
      <c r="R31" s="2" t="s">
        <v>28</v>
      </c>
      <c r="S31" s="2" t="s">
        <v>65</v>
      </c>
      <c r="T31" s="6" t="s">
        <v>31</v>
      </c>
      <c r="U31" s="2">
        <v>21942</v>
      </c>
      <c r="V31" s="2">
        <v>21942</v>
      </c>
      <c r="W31" s="2">
        <v>0</v>
      </c>
      <c r="X31" s="2">
        <v>0</v>
      </c>
      <c r="Y31" s="2">
        <f t="shared" si="1"/>
        <v>21942</v>
      </c>
      <c r="Z31" s="2" t="s">
        <v>27</v>
      </c>
      <c r="AB31" s="2" t="s">
        <v>66</v>
      </c>
      <c r="AC31" s="2" t="s">
        <v>66</v>
      </c>
      <c r="AD31" s="2">
        <v>0</v>
      </c>
      <c r="AE31" s="2" t="s">
        <v>67</v>
      </c>
      <c r="AF31" s="2">
        <v>1920</v>
      </c>
      <c r="AG31" s="2">
        <f t="shared" si="2"/>
        <v>1920</v>
      </c>
      <c r="AH31" s="2">
        <f t="shared" si="3"/>
        <v>1920</v>
      </c>
      <c r="AI31" s="2">
        <f t="shared" si="4"/>
        <v>20022</v>
      </c>
      <c r="AJ31" s="31"/>
      <c r="AK31" s="31"/>
      <c r="AL31" s="2">
        <f t="shared" si="5"/>
        <v>0</v>
      </c>
      <c r="AM31" s="2">
        <f t="shared" si="9"/>
        <v>1920</v>
      </c>
      <c r="AN31" s="2">
        <f t="shared" si="6"/>
        <v>1920</v>
      </c>
      <c r="AO31" s="2">
        <f t="shared" si="7"/>
        <v>20022</v>
      </c>
      <c r="AR31" s="2" t="s">
        <v>27</v>
      </c>
    </row>
    <row r="32" spans="1:44" s="2" customFormat="1" x14ac:dyDescent="0.2">
      <c r="A32" s="2">
        <v>1516</v>
      </c>
      <c r="B32" s="2" t="s">
        <v>20</v>
      </c>
      <c r="C32" s="2" t="s">
        <v>122</v>
      </c>
      <c r="D32" s="2" t="s">
        <v>123</v>
      </c>
      <c r="E32" s="2" t="s">
        <v>27</v>
      </c>
      <c r="F32" s="2" t="s">
        <v>124</v>
      </c>
      <c r="G32" s="2" t="s">
        <v>125</v>
      </c>
      <c r="H32" s="2" t="s">
        <v>188</v>
      </c>
      <c r="I32" s="2" t="s">
        <v>26</v>
      </c>
      <c r="J32" s="2">
        <v>1</v>
      </c>
      <c r="K32" s="2" t="s">
        <v>541</v>
      </c>
      <c r="M32" s="2">
        <v>1</v>
      </c>
      <c r="N32" s="2">
        <v>2</v>
      </c>
      <c r="O32" s="2">
        <f t="shared" si="0"/>
        <v>1.5</v>
      </c>
      <c r="Q32" s="2" t="s">
        <v>27</v>
      </c>
      <c r="R32" s="2" t="s">
        <v>28</v>
      </c>
      <c r="S32" s="2" t="s">
        <v>80</v>
      </c>
      <c r="T32" s="6" t="s">
        <v>31</v>
      </c>
      <c r="U32" s="2">
        <v>21942</v>
      </c>
      <c r="V32" s="2">
        <v>21942</v>
      </c>
      <c r="W32" s="2">
        <v>0</v>
      </c>
      <c r="X32" s="2">
        <v>0</v>
      </c>
      <c r="Y32" s="2">
        <f t="shared" si="1"/>
        <v>21942</v>
      </c>
      <c r="Z32" s="2" t="s">
        <v>81</v>
      </c>
      <c r="AA32" s="2">
        <v>2100</v>
      </c>
      <c r="AB32" s="2" t="s">
        <v>30</v>
      </c>
      <c r="AC32" s="2" t="s">
        <v>120</v>
      </c>
      <c r="AD32" s="2">
        <v>0</v>
      </c>
      <c r="AE32" s="2" t="s">
        <v>27</v>
      </c>
      <c r="AG32" s="2">
        <f t="shared" si="2"/>
        <v>2100</v>
      </c>
      <c r="AH32" s="2">
        <f t="shared" si="3"/>
        <v>2100</v>
      </c>
      <c r="AI32" s="2">
        <f t="shared" si="4"/>
        <v>19842</v>
      </c>
      <c r="AJ32" s="31"/>
      <c r="AK32" s="31"/>
      <c r="AL32" s="2">
        <f t="shared" si="5"/>
        <v>0</v>
      </c>
      <c r="AM32" s="2">
        <f t="shared" si="9"/>
        <v>2100</v>
      </c>
      <c r="AN32" s="2">
        <f t="shared" si="6"/>
        <v>2100</v>
      </c>
      <c r="AO32" s="2">
        <f t="shared" si="7"/>
        <v>19842</v>
      </c>
      <c r="AR32" s="2" t="s">
        <v>27</v>
      </c>
    </row>
    <row r="33" spans="1:44" s="2" customFormat="1" x14ac:dyDescent="0.2">
      <c r="A33" s="2">
        <v>1516</v>
      </c>
      <c r="B33" s="2" t="s">
        <v>20</v>
      </c>
      <c r="C33" s="2" t="s">
        <v>170</v>
      </c>
      <c r="D33" s="2" t="s">
        <v>171</v>
      </c>
      <c r="E33" s="2" t="s">
        <v>86</v>
      </c>
      <c r="F33" s="2" t="s">
        <v>172</v>
      </c>
      <c r="G33" s="2" t="s">
        <v>173</v>
      </c>
      <c r="H33" s="2" t="s">
        <v>188</v>
      </c>
      <c r="I33" s="2" t="s">
        <v>26</v>
      </c>
      <c r="J33" s="2">
        <v>2</v>
      </c>
      <c r="K33" s="2" t="s">
        <v>540</v>
      </c>
      <c r="M33" s="2">
        <v>2</v>
      </c>
      <c r="N33" s="2">
        <v>2</v>
      </c>
      <c r="O33" s="2">
        <f t="shared" si="0"/>
        <v>2</v>
      </c>
      <c r="Q33" s="2" t="s">
        <v>27</v>
      </c>
      <c r="R33" s="2" t="s">
        <v>28</v>
      </c>
      <c r="S33" s="2" t="s">
        <v>80</v>
      </c>
      <c r="T33" s="6" t="s">
        <v>31</v>
      </c>
      <c r="U33" s="2">
        <v>21942</v>
      </c>
      <c r="V33" s="2">
        <v>21800</v>
      </c>
      <c r="W33" s="2">
        <v>1095</v>
      </c>
      <c r="X33" s="2">
        <v>142</v>
      </c>
      <c r="Y33" s="2">
        <f t="shared" si="1"/>
        <v>20847</v>
      </c>
      <c r="Z33" s="2" t="s">
        <v>27</v>
      </c>
      <c r="AB33" s="2" t="s">
        <v>132</v>
      </c>
      <c r="AC33" s="2" t="s">
        <v>132</v>
      </c>
      <c r="AD33" s="2">
        <v>0</v>
      </c>
      <c r="AE33" s="2" t="s">
        <v>174</v>
      </c>
      <c r="AF33" s="2">
        <v>1300</v>
      </c>
      <c r="AG33" s="2">
        <f t="shared" si="2"/>
        <v>1300</v>
      </c>
      <c r="AH33" s="2">
        <f t="shared" si="3"/>
        <v>1300</v>
      </c>
      <c r="AI33" s="2">
        <f t="shared" si="4"/>
        <v>19547</v>
      </c>
      <c r="AJ33" s="31"/>
      <c r="AK33" s="31"/>
      <c r="AL33" s="2">
        <f t="shared" si="5"/>
        <v>0</v>
      </c>
      <c r="AM33" s="2">
        <f t="shared" si="9"/>
        <v>1300</v>
      </c>
      <c r="AN33" s="2">
        <f t="shared" si="6"/>
        <v>1300</v>
      </c>
      <c r="AO33" s="2">
        <f t="shared" si="7"/>
        <v>19547</v>
      </c>
      <c r="AR33" s="2" t="s">
        <v>27</v>
      </c>
    </row>
    <row r="34" spans="1:44" s="2" customFormat="1" x14ac:dyDescent="0.2">
      <c r="A34" s="2">
        <v>1516</v>
      </c>
      <c r="B34" s="2" t="s">
        <v>20</v>
      </c>
      <c r="C34" s="2" t="s">
        <v>326</v>
      </c>
      <c r="D34" s="2" t="s">
        <v>327</v>
      </c>
      <c r="E34" s="2" t="s">
        <v>54</v>
      </c>
      <c r="F34" s="2" t="s">
        <v>328</v>
      </c>
      <c r="G34" s="2" t="s">
        <v>329</v>
      </c>
      <c r="H34" s="2" t="s">
        <v>188</v>
      </c>
      <c r="I34" s="2" t="s">
        <v>26</v>
      </c>
      <c r="J34" s="2">
        <v>1</v>
      </c>
      <c r="K34" s="2" t="s">
        <v>541</v>
      </c>
      <c r="M34" s="2">
        <v>1</v>
      </c>
      <c r="N34" s="2">
        <v>2</v>
      </c>
      <c r="O34" s="2">
        <f t="shared" si="0"/>
        <v>1.5</v>
      </c>
      <c r="Q34" s="2" t="s">
        <v>27</v>
      </c>
      <c r="R34" s="2" t="s">
        <v>28</v>
      </c>
      <c r="S34" s="2" t="s">
        <v>330</v>
      </c>
      <c r="T34" s="6" t="s">
        <v>31</v>
      </c>
      <c r="U34" s="2">
        <v>21140</v>
      </c>
      <c r="V34" s="2">
        <v>8500</v>
      </c>
      <c r="W34" s="2">
        <v>297</v>
      </c>
      <c r="X34" s="2">
        <v>12640</v>
      </c>
      <c r="Y34" s="2">
        <f t="shared" si="1"/>
        <v>20843</v>
      </c>
      <c r="Z34" s="2" t="s">
        <v>27</v>
      </c>
      <c r="AB34" s="2" t="s">
        <v>331</v>
      </c>
      <c r="AC34" s="2" t="s">
        <v>331</v>
      </c>
      <c r="AD34" s="2">
        <v>0</v>
      </c>
      <c r="AE34" s="2" t="s">
        <v>332</v>
      </c>
      <c r="AF34" s="2">
        <v>1500</v>
      </c>
      <c r="AG34" s="2">
        <f t="shared" si="2"/>
        <v>1500</v>
      </c>
      <c r="AH34" s="2">
        <f t="shared" si="3"/>
        <v>1500</v>
      </c>
      <c r="AI34" s="2">
        <f t="shared" si="4"/>
        <v>19343</v>
      </c>
      <c r="AJ34" s="31"/>
      <c r="AK34" s="31"/>
      <c r="AL34" s="2">
        <f t="shared" si="5"/>
        <v>0</v>
      </c>
      <c r="AM34" s="2">
        <f t="shared" si="9"/>
        <v>1500</v>
      </c>
      <c r="AN34" s="2">
        <f t="shared" si="6"/>
        <v>1500</v>
      </c>
      <c r="AO34" s="2">
        <f t="shared" si="7"/>
        <v>19343</v>
      </c>
      <c r="AR34" s="2" t="s">
        <v>27</v>
      </c>
    </row>
    <row r="35" spans="1:44" s="2" customFormat="1" x14ac:dyDescent="0.2">
      <c r="A35" s="2">
        <v>1516</v>
      </c>
      <c r="B35" s="2" t="s">
        <v>20</v>
      </c>
      <c r="C35" s="2" t="s">
        <v>250</v>
      </c>
      <c r="D35" s="2" t="s">
        <v>251</v>
      </c>
      <c r="E35" s="2" t="s">
        <v>27</v>
      </c>
      <c r="F35" s="2" t="s">
        <v>252</v>
      </c>
      <c r="G35" s="2" t="s">
        <v>253</v>
      </c>
      <c r="H35" s="2" t="s">
        <v>188</v>
      </c>
      <c r="I35" s="2" t="s">
        <v>26</v>
      </c>
      <c r="J35" s="2">
        <v>2</v>
      </c>
      <c r="K35" s="2" t="s">
        <v>540</v>
      </c>
      <c r="M35" s="2">
        <v>2</v>
      </c>
      <c r="N35" s="2">
        <v>2</v>
      </c>
      <c r="O35" s="2">
        <f t="shared" si="0"/>
        <v>2</v>
      </c>
      <c r="Q35" s="2" t="s">
        <v>27</v>
      </c>
      <c r="R35" s="2" t="s">
        <v>28</v>
      </c>
      <c r="S35" s="2" t="s">
        <v>254</v>
      </c>
      <c r="T35" s="6" t="s">
        <v>31</v>
      </c>
      <c r="U35" s="2">
        <v>21942</v>
      </c>
      <c r="V35" s="2">
        <v>12222</v>
      </c>
      <c r="W35" s="2">
        <v>2786</v>
      </c>
      <c r="X35" s="2">
        <v>629.20000000000005</v>
      </c>
      <c r="Y35" s="2">
        <f t="shared" si="1"/>
        <v>19156</v>
      </c>
      <c r="Z35" s="2" t="s">
        <v>27</v>
      </c>
      <c r="AB35" s="2" t="s">
        <v>255</v>
      </c>
      <c r="AC35" s="2" t="s">
        <v>120</v>
      </c>
      <c r="AD35" s="2">
        <v>0</v>
      </c>
      <c r="AE35" s="2" t="s">
        <v>27</v>
      </c>
      <c r="AG35" s="2">
        <f t="shared" si="2"/>
        <v>0</v>
      </c>
      <c r="AH35" s="2">
        <f t="shared" si="3"/>
        <v>0</v>
      </c>
      <c r="AI35" s="2">
        <f t="shared" si="4"/>
        <v>19156</v>
      </c>
      <c r="AJ35" s="31"/>
      <c r="AK35" s="31"/>
      <c r="AL35" s="2">
        <f t="shared" si="5"/>
        <v>0</v>
      </c>
      <c r="AM35" s="2">
        <f t="shared" si="9"/>
        <v>0</v>
      </c>
      <c r="AN35" s="2">
        <f t="shared" si="6"/>
        <v>0</v>
      </c>
      <c r="AO35" s="2">
        <f t="shared" si="7"/>
        <v>19156</v>
      </c>
      <c r="AR35" s="2" t="s">
        <v>256</v>
      </c>
    </row>
    <row r="36" spans="1:44" s="2" customFormat="1" x14ac:dyDescent="0.2">
      <c r="A36" s="2">
        <v>1516</v>
      </c>
      <c r="B36" s="2" t="s">
        <v>20</v>
      </c>
      <c r="C36" s="2" t="s">
        <v>506</v>
      </c>
      <c r="D36" s="2" t="s">
        <v>507</v>
      </c>
      <c r="E36" s="2" t="s">
        <v>27</v>
      </c>
      <c r="F36" s="2" t="s">
        <v>508</v>
      </c>
      <c r="G36" s="2" t="s">
        <v>509</v>
      </c>
      <c r="H36" s="2" t="s">
        <v>188</v>
      </c>
      <c r="I36" s="2" t="s">
        <v>26</v>
      </c>
      <c r="J36" s="2">
        <v>1</v>
      </c>
      <c r="K36" s="3" t="s">
        <v>541</v>
      </c>
      <c r="L36" s="3"/>
      <c r="M36" s="2">
        <v>2</v>
      </c>
      <c r="N36" s="2">
        <v>2</v>
      </c>
      <c r="O36" s="2">
        <f t="shared" si="0"/>
        <v>2</v>
      </c>
      <c r="Q36" s="2" t="s">
        <v>27</v>
      </c>
      <c r="R36" s="2" t="s">
        <v>28</v>
      </c>
      <c r="S36" s="2" t="s">
        <v>80</v>
      </c>
      <c r="T36" s="6" t="s">
        <v>31</v>
      </c>
      <c r="U36" s="2">
        <v>21942</v>
      </c>
      <c r="V36" s="2">
        <v>9732</v>
      </c>
      <c r="W36" s="2">
        <v>0</v>
      </c>
      <c r="X36" s="2">
        <v>12210</v>
      </c>
      <c r="Y36" s="2">
        <f t="shared" si="1"/>
        <v>21942</v>
      </c>
      <c r="Z36" s="2" t="s">
        <v>27</v>
      </c>
      <c r="AB36" s="2" t="s">
        <v>510</v>
      </c>
      <c r="AC36" s="2" t="s">
        <v>510</v>
      </c>
      <c r="AD36" s="2">
        <v>2100</v>
      </c>
      <c r="AE36" s="2" t="s">
        <v>83</v>
      </c>
      <c r="AF36" s="2">
        <v>995</v>
      </c>
      <c r="AG36" s="2">
        <f t="shared" si="2"/>
        <v>995</v>
      </c>
      <c r="AH36" s="2">
        <f t="shared" si="3"/>
        <v>3095</v>
      </c>
      <c r="AI36" s="2">
        <f t="shared" si="4"/>
        <v>18847</v>
      </c>
      <c r="AJ36" s="31"/>
      <c r="AK36" s="31"/>
      <c r="AL36" s="2">
        <f t="shared" si="5"/>
        <v>0</v>
      </c>
      <c r="AM36" s="2">
        <f t="shared" si="9"/>
        <v>995</v>
      </c>
      <c r="AN36" s="2">
        <f t="shared" si="6"/>
        <v>3095</v>
      </c>
      <c r="AO36" s="2">
        <f t="shared" si="7"/>
        <v>18847</v>
      </c>
      <c r="AR36" s="2" t="s">
        <v>27</v>
      </c>
    </row>
    <row r="37" spans="1:44" s="2" customFormat="1" x14ac:dyDescent="0.2">
      <c r="A37" s="2">
        <v>1516</v>
      </c>
      <c r="B37" s="2" t="s">
        <v>20</v>
      </c>
      <c r="C37" s="2" t="s">
        <v>446</v>
      </c>
      <c r="D37" s="2" t="s">
        <v>447</v>
      </c>
      <c r="E37" s="2" t="s">
        <v>71</v>
      </c>
      <c r="F37" s="2" t="s">
        <v>448</v>
      </c>
      <c r="G37" s="2" t="s">
        <v>449</v>
      </c>
      <c r="H37" s="2" t="s">
        <v>188</v>
      </c>
      <c r="I37" s="2" t="s">
        <v>26</v>
      </c>
      <c r="J37" s="2">
        <v>1</v>
      </c>
      <c r="K37" s="3" t="s">
        <v>541</v>
      </c>
      <c r="L37" s="3"/>
      <c r="M37" s="2">
        <v>1</v>
      </c>
      <c r="N37" s="2">
        <v>2</v>
      </c>
      <c r="O37" s="2">
        <f t="shared" si="0"/>
        <v>1.5</v>
      </c>
      <c r="P37" s="2">
        <v>1</v>
      </c>
      <c r="Q37" s="2" t="s">
        <v>27</v>
      </c>
      <c r="R37" s="2" t="s">
        <v>28</v>
      </c>
      <c r="S37" s="2" t="s">
        <v>29</v>
      </c>
      <c r="T37" s="6" t="s">
        <v>31</v>
      </c>
      <c r="U37" s="2">
        <v>21942</v>
      </c>
      <c r="V37" s="2">
        <v>21942</v>
      </c>
      <c r="W37" s="2">
        <v>0</v>
      </c>
      <c r="X37" s="2">
        <v>0</v>
      </c>
      <c r="Y37" s="2">
        <f t="shared" si="1"/>
        <v>21942</v>
      </c>
      <c r="Z37" s="2" t="s">
        <v>267</v>
      </c>
      <c r="AA37" s="2">
        <v>1050</v>
      </c>
      <c r="AB37" s="2" t="s">
        <v>450</v>
      </c>
      <c r="AC37" s="2" t="s">
        <v>450</v>
      </c>
      <c r="AD37" s="2">
        <v>2100</v>
      </c>
      <c r="AE37" s="2" t="s">
        <v>27</v>
      </c>
      <c r="AG37" s="2">
        <f t="shared" si="2"/>
        <v>1050</v>
      </c>
      <c r="AH37" s="2">
        <f t="shared" si="3"/>
        <v>3150</v>
      </c>
      <c r="AI37" s="2">
        <f t="shared" si="4"/>
        <v>18792</v>
      </c>
      <c r="AJ37" s="31"/>
      <c r="AK37" s="31"/>
      <c r="AL37" s="2">
        <f t="shared" si="5"/>
        <v>0</v>
      </c>
      <c r="AM37" s="2">
        <f t="shared" si="9"/>
        <v>1050</v>
      </c>
      <c r="AN37" s="2">
        <f t="shared" si="6"/>
        <v>3150</v>
      </c>
      <c r="AO37" s="2">
        <f t="shared" si="7"/>
        <v>18792</v>
      </c>
      <c r="AR37" s="2" t="s">
        <v>27</v>
      </c>
    </row>
    <row r="38" spans="1:44" s="2" customFormat="1" x14ac:dyDescent="0.2">
      <c r="A38" s="2">
        <v>1516</v>
      </c>
      <c r="B38" s="2" t="s">
        <v>20</v>
      </c>
      <c r="C38" s="2" t="s">
        <v>285</v>
      </c>
      <c r="D38" s="2" t="s">
        <v>286</v>
      </c>
      <c r="E38" s="2" t="s">
        <v>287</v>
      </c>
      <c r="F38" s="2" t="s">
        <v>288</v>
      </c>
      <c r="G38" s="2" t="s">
        <v>289</v>
      </c>
      <c r="H38" s="2" t="s">
        <v>188</v>
      </c>
      <c r="I38" s="2" t="s">
        <v>26</v>
      </c>
      <c r="J38" s="2">
        <v>1</v>
      </c>
      <c r="K38" s="2" t="s">
        <v>541</v>
      </c>
      <c r="M38" s="2">
        <v>2</v>
      </c>
      <c r="N38" s="2">
        <v>1</v>
      </c>
      <c r="O38" s="2">
        <f t="shared" si="0"/>
        <v>1.5</v>
      </c>
      <c r="Q38" s="2" t="s">
        <v>27</v>
      </c>
      <c r="R38" s="2" t="s">
        <v>28</v>
      </c>
      <c r="S38" s="2" t="s">
        <v>80</v>
      </c>
      <c r="T38" s="6" t="s">
        <v>31</v>
      </c>
      <c r="U38" s="2">
        <v>21942</v>
      </c>
      <c r="V38" s="2">
        <v>3150</v>
      </c>
      <c r="W38" s="2">
        <v>0</v>
      </c>
      <c r="X38" s="2">
        <v>18792</v>
      </c>
      <c r="Y38" s="2">
        <f t="shared" si="1"/>
        <v>21942</v>
      </c>
      <c r="Z38" s="2" t="s">
        <v>267</v>
      </c>
      <c r="AA38" s="2">
        <v>1050</v>
      </c>
      <c r="AB38" s="2" t="s">
        <v>120</v>
      </c>
      <c r="AC38" s="2" t="s">
        <v>120</v>
      </c>
      <c r="AD38" s="2">
        <v>2100</v>
      </c>
      <c r="AE38" s="2" t="s">
        <v>27</v>
      </c>
      <c r="AG38" s="2">
        <f t="shared" si="2"/>
        <v>1050</v>
      </c>
      <c r="AH38" s="2">
        <f t="shared" si="3"/>
        <v>3150</v>
      </c>
      <c r="AI38" s="2">
        <f t="shared" si="4"/>
        <v>18792</v>
      </c>
      <c r="AJ38" s="31"/>
      <c r="AK38" s="31"/>
      <c r="AL38" s="2">
        <f t="shared" si="5"/>
        <v>0</v>
      </c>
      <c r="AM38" s="2">
        <f t="shared" si="9"/>
        <v>1050</v>
      </c>
      <c r="AN38" s="2">
        <f t="shared" si="6"/>
        <v>3150</v>
      </c>
      <c r="AO38" s="2">
        <f t="shared" si="7"/>
        <v>18792</v>
      </c>
      <c r="AR38" s="2" t="s">
        <v>27</v>
      </c>
    </row>
    <row r="39" spans="1:44" s="2" customFormat="1" x14ac:dyDescent="0.2">
      <c r="A39" s="2">
        <v>1516</v>
      </c>
      <c r="B39" s="2" t="s">
        <v>20</v>
      </c>
      <c r="C39" s="2" t="s">
        <v>433</v>
      </c>
      <c r="D39" s="2" t="s">
        <v>160</v>
      </c>
      <c r="E39" s="2" t="s">
        <v>434</v>
      </c>
      <c r="F39" s="2" t="s">
        <v>435</v>
      </c>
      <c r="G39" s="2" t="s">
        <v>436</v>
      </c>
      <c r="H39" s="2" t="s">
        <v>188</v>
      </c>
      <c r="I39" s="2" t="s">
        <v>26</v>
      </c>
      <c r="J39" s="2">
        <v>2</v>
      </c>
      <c r="K39" s="2" t="s">
        <v>540</v>
      </c>
      <c r="M39" s="2">
        <v>2</v>
      </c>
      <c r="N39" s="2">
        <v>2</v>
      </c>
      <c r="O39" s="2">
        <f t="shared" si="0"/>
        <v>2</v>
      </c>
      <c r="Q39" s="2" t="s">
        <v>27</v>
      </c>
      <c r="R39" s="2" t="s">
        <v>28</v>
      </c>
      <c r="S39" s="2" t="s">
        <v>233</v>
      </c>
      <c r="T39" s="6" t="s">
        <v>31</v>
      </c>
      <c r="U39" s="2">
        <v>21942</v>
      </c>
      <c r="V39" s="2">
        <v>20500</v>
      </c>
      <c r="W39" s="2">
        <v>3401</v>
      </c>
      <c r="X39" s="2">
        <v>1442</v>
      </c>
      <c r="Y39" s="2">
        <f t="shared" si="1"/>
        <v>18541</v>
      </c>
      <c r="Z39" s="2" t="s">
        <v>27</v>
      </c>
      <c r="AB39" s="2" t="s">
        <v>132</v>
      </c>
      <c r="AC39" s="2" t="s">
        <v>132</v>
      </c>
      <c r="AD39" s="2">
        <v>0</v>
      </c>
      <c r="AE39" s="2" t="s">
        <v>27</v>
      </c>
      <c r="AG39" s="2">
        <f t="shared" si="2"/>
        <v>0</v>
      </c>
      <c r="AH39" s="2">
        <f t="shared" si="3"/>
        <v>0</v>
      </c>
      <c r="AI39" s="2">
        <f t="shared" si="4"/>
        <v>18541</v>
      </c>
      <c r="AJ39" s="31"/>
      <c r="AK39" s="31"/>
      <c r="AL39" s="2">
        <f t="shared" si="5"/>
        <v>0</v>
      </c>
      <c r="AM39" s="2">
        <f t="shared" si="9"/>
        <v>0</v>
      </c>
      <c r="AN39" s="2">
        <f t="shared" si="6"/>
        <v>0</v>
      </c>
      <c r="AO39" s="2">
        <f t="shared" si="7"/>
        <v>18541</v>
      </c>
      <c r="AR39" s="2" t="s">
        <v>27</v>
      </c>
    </row>
    <row r="40" spans="1:44" s="2" customFormat="1" x14ac:dyDescent="0.2">
      <c r="A40" s="2">
        <v>1516</v>
      </c>
      <c r="B40" s="2" t="s">
        <v>20</v>
      </c>
      <c r="C40" s="2" t="s">
        <v>205</v>
      </c>
      <c r="D40" s="2" t="s">
        <v>146</v>
      </c>
      <c r="E40" s="2" t="s">
        <v>27</v>
      </c>
      <c r="F40" s="2" t="s">
        <v>206</v>
      </c>
      <c r="G40" s="2" t="s">
        <v>207</v>
      </c>
      <c r="H40" s="2" t="s">
        <v>188</v>
      </c>
      <c r="I40" s="2" t="s">
        <v>26</v>
      </c>
      <c r="J40" s="2">
        <v>1</v>
      </c>
      <c r="K40" s="2" t="s">
        <v>541</v>
      </c>
      <c r="M40" s="2">
        <v>2</v>
      </c>
      <c r="N40" s="2">
        <v>2</v>
      </c>
      <c r="O40" s="2">
        <f t="shared" si="0"/>
        <v>2</v>
      </c>
      <c r="Q40" s="2" t="s">
        <v>27</v>
      </c>
      <c r="R40" s="2" t="s">
        <v>28</v>
      </c>
      <c r="S40" s="2" t="s">
        <v>80</v>
      </c>
      <c r="T40" s="6" t="s">
        <v>31</v>
      </c>
      <c r="U40" s="2">
        <v>21942</v>
      </c>
      <c r="V40" s="2">
        <v>21942</v>
      </c>
      <c r="W40" s="2">
        <v>0</v>
      </c>
      <c r="X40" s="2">
        <v>0</v>
      </c>
      <c r="Y40" s="2">
        <f t="shared" si="1"/>
        <v>21942</v>
      </c>
      <c r="Z40" s="2" t="s">
        <v>90</v>
      </c>
      <c r="AA40" s="2">
        <v>1545</v>
      </c>
      <c r="AB40" s="2" t="s">
        <v>208</v>
      </c>
      <c r="AC40" s="2" t="s">
        <v>208</v>
      </c>
      <c r="AD40" s="2">
        <v>2100</v>
      </c>
      <c r="AE40" s="2" t="s">
        <v>27</v>
      </c>
      <c r="AG40" s="2">
        <f t="shared" si="2"/>
        <v>1545</v>
      </c>
      <c r="AH40" s="2">
        <f t="shared" si="3"/>
        <v>3645</v>
      </c>
      <c r="AI40" s="2">
        <f t="shared" si="4"/>
        <v>18297</v>
      </c>
      <c r="AJ40" s="31"/>
      <c r="AK40" s="31"/>
      <c r="AL40" s="2">
        <f t="shared" si="5"/>
        <v>0</v>
      </c>
      <c r="AM40" s="2">
        <f t="shared" si="9"/>
        <v>1545</v>
      </c>
      <c r="AN40" s="2">
        <f t="shared" si="6"/>
        <v>3645</v>
      </c>
      <c r="AO40" s="2">
        <f t="shared" si="7"/>
        <v>18297</v>
      </c>
      <c r="AR40" s="2" t="s">
        <v>27</v>
      </c>
    </row>
    <row r="41" spans="1:44" s="2" customFormat="1" x14ac:dyDescent="0.2">
      <c r="A41" s="2">
        <v>1516</v>
      </c>
      <c r="B41" s="2" t="s">
        <v>20</v>
      </c>
      <c r="C41" s="2" t="s">
        <v>303</v>
      </c>
      <c r="D41" s="2" t="s">
        <v>304</v>
      </c>
      <c r="E41" s="2" t="s">
        <v>209</v>
      </c>
      <c r="F41" s="2" t="s">
        <v>305</v>
      </c>
      <c r="G41" s="2" t="s">
        <v>306</v>
      </c>
      <c r="H41" s="2" t="s">
        <v>188</v>
      </c>
      <c r="I41" s="2" t="s">
        <v>26</v>
      </c>
      <c r="J41" s="2">
        <v>1</v>
      </c>
      <c r="K41" s="2" t="s">
        <v>541</v>
      </c>
      <c r="M41" s="2">
        <v>1.5</v>
      </c>
      <c r="N41" s="2">
        <v>1</v>
      </c>
      <c r="O41" s="2">
        <f t="shared" si="0"/>
        <v>1.25</v>
      </c>
      <c r="Q41" s="2" t="s">
        <v>27</v>
      </c>
      <c r="R41" s="2" t="s">
        <v>28</v>
      </c>
      <c r="S41" s="2" t="s">
        <v>307</v>
      </c>
      <c r="T41" s="6" t="s">
        <v>31</v>
      </c>
      <c r="U41" s="2">
        <v>21246</v>
      </c>
      <c r="V41" s="2">
        <v>21246</v>
      </c>
      <c r="W41" s="2">
        <v>0</v>
      </c>
      <c r="X41" s="2">
        <v>0</v>
      </c>
      <c r="Y41" s="2">
        <f t="shared" si="1"/>
        <v>21246</v>
      </c>
      <c r="Z41" s="2" t="s">
        <v>267</v>
      </c>
      <c r="AA41" s="2">
        <v>1050</v>
      </c>
      <c r="AB41" s="2" t="s">
        <v>308</v>
      </c>
      <c r="AC41" s="2" t="s">
        <v>308</v>
      </c>
      <c r="AD41" s="2">
        <v>1925</v>
      </c>
      <c r="AE41" s="2" t="s">
        <v>27</v>
      </c>
      <c r="AG41" s="2">
        <f t="shared" si="2"/>
        <v>1050</v>
      </c>
      <c r="AH41" s="2">
        <f t="shared" si="3"/>
        <v>2975</v>
      </c>
      <c r="AI41" s="2">
        <f t="shared" si="4"/>
        <v>18271</v>
      </c>
      <c r="AJ41" s="31"/>
      <c r="AK41" s="31"/>
      <c r="AL41" s="2">
        <f t="shared" si="5"/>
        <v>0</v>
      </c>
      <c r="AM41" s="2">
        <f t="shared" si="9"/>
        <v>1050</v>
      </c>
      <c r="AN41" s="2">
        <f t="shared" si="6"/>
        <v>2975</v>
      </c>
      <c r="AO41" s="2">
        <f t="shared" si="7"/>
        <v>18271</v>
      </c>
      <c r="AR41" s="2" t="s">
        <v>27</v>
      </c>
    </row>
    <row r="42" spans="1:44" s="2" customFormat="1" x14ac:dyDescent="0.2">
      <c r="A42" s="2">
        <v>1516</v>
      </c>
      <c r="B42" s="2" t="s">
        <v>20</v>
      </c>
      <c r="C42" s="2" t="s">
        <v>502</v>
      </c>
      <c r="D42" s="2" t="s">
        <v>290</v>
      </c>
      <c r="E42" s="2" t="s">
        <v>503</v>
      </c>
      <c r="F42" s="2" t="s">
        <v>504</v>
      </c>
      <c r="G42" s="2" t="s">
        <v>505</v>
      </c>
      <c r="H42" s="2" t="s">
        <v>188</v>
      </c>
      <c r="I42" s="2" t="s">
        <v>26</v>
      </c>
      <c r="J42" s="2">
        <v>2</v>
      </c>
      <c r="K42" s="2" t="s">
        <v>540</v>
      </c>
      <c r="M42" s="2">
        <v>2</v>
      </c>
      <c r="N42" s="2">
        <v>2</v>
      </c>
      <c r="O42" s="2">
        <f t="shared" ref="O42:O73" si="10">(M42+N42)/2</f>
        <v>2</v>
      </c>
      <c r="Q42" s="2" t="s">
        <v>27</v>
      </c>
      <c r="R42" s="2" t="s">
        <v>28</v>
      </c>
      <c r="S42" s="2" t="s">
        <v>96</v>
      </c>
      <c r="T42" s="6" t="s">
        <v>31</v>
      </c>
      <c r="U42" s="2">
        <v>19535</v>
      </c>
      <c r="V42" s="2">
        <v>19535</v>
      </c>
      <c r="W42" s="2">
        <v>0</v>
      </c>
      <c r="X42" s="2">
        <v>0</v>
      </c>
      <c r="Y42" s="2">
        <f t="shared" ref="Y42:Y73" si="11">U42-W42</f>
        <v>19535</v>
      </c>
      <c r="Z42" s="2" t="s">
        <v>27</v>
      </c>
      <c r="AB42" s="2" t="s">
        <v>103</v>
      </c>
      <c r="AC42" s="2" t="s">
        <v>103</v>
      </c>
      <c r="AD42" s="2">
        <v>1575</v>
      </c>
      <c r="AE42" s="2" t="s">
        <v>27</v>
      </c>
      <c r="AG42" s="2">
        <f t="shared" ref="AG42:AG73" si="12">AA42+AF42</f>
        <v>0</v>
      </c>
      <c r="AH42" s="2">
        <f t="shared" ref="AH42:AH73" si="13">AD42+AG42</f>
        <v>1575</v>
      </c>
      <c r="AI42" s="2">
        <f t="shared" ref="AI42:AI73" si="14">Y42-AH42</f>
        <v>17960</v>
      </c>
      <c r="AJ42" s="31"/>
      <c r="AK42" s="31"/>
      <c r="AL42" s="2">
        <f t="shared" ref="AL42:AL73" si="15">AJ42+AK42</f>
        <v>0</v>
      </c>
      <c r="AM42" s="2">
        <f t="shared" si="9"/>
        <v>0</v>
      </c>
      <c r="AN42" s="2">
        <f t="shared" ref="AN42:AN73" si="16">AM42+AD42</f>
        <v>1575</v>
      </c>
      <c r="AO42" s="2">
        <f t="shared" ref="AO42:AO73" si="17">Y42-AN42</f>
        <v>17960</v>
      </c>
      <c r="AR42" s="2" t="s">
        <v>27</v>
      </c>
    </row>
    <row r="43" spans="1:44" s="2" customFormat="1" x14ac:dyDescent="0.2">
      <c r="A43" s="2">
        <v>1516</v>
      </c>
      <c r="B43" s="2" t="s">
        <v>20</v>
      </c>
      <c r="C43" s="2" t="s">
        <v>262</v>
      </c>
      <c r="D43" s="2" t="s">
        <v>263</v>
      </c>
      <c r="E43" s="2" t="s">
        <v>264</v>
      </c>
      <c r="F43" s="2" t="s">
        <v>265</v>
      </c>
      <c r="G43" s="2" t="s">
        <v>266</v>
      </c>
      <c r="H43" s="2" t="s">
        <v>188</v>
      </c>
      <c r="I43" s="2" t="s">
        <v>26</v>
      </c>
      <c r="J43" s="2">
        <v>1</v>
      </c>
      <c r="K43" s="2" t="s">
        <v>541</v>
      </c>
      <c r="M43" s="2">
        <v>1</v>
      </c>
      <c r="N43" s="2">
        <v>1.5</v>
      </c>
      <c r="O43" s="2">
        <f t="shared" si="10"/>
        <v>1.25</v>
      </c>
      <c r="Q43" s="2" t="s">
        <v>27</v>
      </c>
      <c r="R43" s="2" t="s">
        <v>28</v>
      </c>
      <c r="S43" s="2" t="s">
        <v>233</v>
      </c>
      <c r="T43" s="6" t="s">
        <v>31</v>
      </c>
      <c r="U43" s="2">
        <v>20549</v>
      </c>
      <c r="V43" s="2">
        <v>2625</v>
      </c>
      <c r="W43" s="2">
        <v>0</v>
      </c>
      <c r="X43" s="2">
        <v>17924</v>
      </c>
      <c r="Y43" s="2">
        <f t="shared" si="11"/>
        <v>20549</v>
      </c>
      <c r="Z43" s="2" t="s">
        <v>267</v>
      </c>
      <c r="AA43" s="2">
        <v>1050</v>
      </c>
      <c r="AB43" s="2" t="s">
        <v>120</v>
      </c>
      <c r="AC43" s="2" t="s">
        <v>120</v>
      </c>
      <c r="AD43" s="2">
        <v>1575</v>
      </c>
      <c r="AE43" s="2" t="s">
        <v>27</v>
      </c>
      <c r="AG43" s="2">
        <f t="shared" si="12"/>
        <v>1050</v>
      </c>
      <c r="AH43" s="2">
        <f t="shared" si="13"/>
        <v>2625</v>
      </c>
      <c r="AI43" s="2">
        <f t="shared" si="14"/>
        <v>17924</v>
      </c>
      <c r="AJ43" s="31"/>
      <c r="AK43" s="31"/>
      <c r="AL43" s="2">
        <f t="shared" si="15"/>
        <v>0</v>
      </c>
      <c r="AM43" s="2">
        <f t="shared" si="9"/>
        <v>1050</v>
      </c>
      <c r="AN43" s="2">
        <f t="shared" si="16"/>
        <v>2625</v>
      </c>
      <c r="AO43" s="2">
        <f t="shared" si="17"/>
        <v>17924</v>
      </c>
      <c r="AR43" s="2" t="s">
        <v>27</v>
      </c>
    </row>
    <row r="44" spans="1:44" s="2" customFormat="1" x14ac:dyDescent="0.2">
      <c r="A44" s="2">
        <v>1516</v>
      </c>
      <c r="B44" s="2" t="s">
        <v>20</v>
      </c>
      <c r="C44" s="2" t="s">
        <v>104</v>
      </c>
      <c r="D44" s="2" t="s">
        <v>105</v>
      </c>
      <c r="E44" s="2" t="s">
        <v>106</v>
      </c>
      <c r="F44" s="2" t="s">
        <v>107</v>
      </c>
      <c r="G44" s="2" t="s">
        <v>108</v>
      </c>
      <c r="H44" s="2" t="s">
        <v>188</v>
      </c>
      <c r="I44" s="2" t="s">
        <v>26</v>
      </c>
      <c r="J44" s="2">
        <v>1</v>
      </c>
      <c r="K44" s="2" t="s">
        <v>541</v>
      </c>
      <c r="M44" s="2">
        <v>1.5</v>
      </c>
      <c r="N44" s="2">
        <v>2</v>
      </c>
      <c r="O44" s="2">
        <f t="shared" si="10"/>
        <v>1.75</v>
      </c>
      <c r="Q44" s="2" t="s">
        <v>27</v>
      </c>
      <c r="R44" s="2" t="s">
        <v>28</v>
      </c>
      <c r="S44" s="2" t="s">
        <v>29</v>
      </c>
      <c r="T44" s="6" t="s">
        <v>31</v>
      </c>
      <c r="U44" s="2">
        <v>21942</v>
      </c>
      <c r="V44" s="2">
        <v>13942</v>
      </c>
      <c r="W44" s="2">
        <v>4122</v>
      </c>
      <c r="X44" s="2">
        <v>0</v>
      </c>
      <c r="Y44" s="2">
        <f t="shared" si="11"/>
        <v>17820</v>
      </c>
      <c r="Z44" s="2" t="s">
        <v>109</v>
      </c>
      <c r="AA44" s="2">
        <v>510</v>
      </c>
      <c r="AB44" s="2" t="s">
        <v>110</v>
      </c>
      <c r="AC44" s="2" t="s">
        <v>110</v>
      </c>
      <c r="AD44" s="2">
        <v>0</v>
      </c>
      <c r="AE44" s="2" t="s">
        <v>27</v>
      </c>
      <c r="AG44" s="2">
        <f t="shared" si="12"/>
        <v>510</v>
      </c>
      <c r="AH44" s="2">
        <f t="shared" si="13"/>
        <v>510</v>
      </c>
      <c r="AI44" s="2">
        <f t="shared" si="14"/>
        <v>17310</v>
      </c>
      <c r="AJ44" s="31"/>
      <c r="AK44" s="31"/>
      <c r="AL44" s="2">
        <f t="shared" si="15"/>
        <v>0</v>
      </c>
      <c r="AM44" s="2">
        <f t="shared" si="9"/>
        <v>510</v>
      </c>
      <c r="AN44" s="2">
        <f t="shared" si="16"/>
        <v>510</v>
      </c>
      <c r="AO44" s="2">
        <f t="shared" si="17"/>
        <v>17310</v>
      </c>
      <c r="AR44" s="2" t="s">
        <v>111</v>
      </c>
    </row>
    <row r="45" spans="1:44" s="2" customFormat="1" x14ac:dyDescent="0.2">
      <c r="A45" s="2">
        <v>1516</v>
      </c>
      <c r="B45" s="2" t="s">
        <v>20</v>
      </c>
      <c r="C45" s="2" t="s">
        <v>145</v>
      </c>
      <c r="D45" s="2" t="s">
        <v>146</v>
      </c>
      <c r="E45" s="2" t="s">
        <v>147</v>
      </c>
      <c r="F45" s="2" t="s">
        <v>148</v>
      </c>
      <c r="G45" s="2" t="s">
        <v>149</v>
      </c>
      <c r="H45" s="2" t="s">
        <v>188</v>
      </c>
      <c r="I45" s="2" t="s">
        <v>26</v>
      </c>
      <c r="J45" s="2">
        <v>2</v>
      </c>
      <c r="K45" s="2" t="s">
        <v>540</v>
      </c>
      <c r="M45" s="2">
        <v>2</v>
      </c>
      <c r="N45" s="2">
        <v>1</v>
      </c>
      <c r="O45" s="2">
        <f t="shared" si="10"/>
        <v>1.5</v>
      </c>
      <c r="Q45" s="2" t="s">
        <v>27</v>
      </c>
      <c r="R45" s="2" t="s">
        <v>28</v>
      </c>
      <c r="S45" s="2" t="s">
        <v>96</v>
      </c>
      <c r="T45" s="6" t="s">
        <v>31</v>
      </c>
      <c r="U45" s="2">
        <v>21942</v>
      </c>
      <c r="V45" s="2">
        <v>20499</v>
      </c>
      <c r="W45" s="2">
        <v>5111</v>
      </c>
      <c r="X45" s="2">
        <v>1443</v>
      </c>
      <c r="Y45" s="2">
        <f t="shared" si="11"/>
        <v>16831</v>
      </c>
      <c r="Z45" s="2" t="s">
        <v>150</v>
      </c>
      <c r="AB45" s="2" t="s">
        <v>151</v>
      </c>
      <c r="AC45" s="2" t="s">
        <v>120</v>
      </c>
      <c r="AD45" s="2">
        <v>0</v>
      </c>
      <c r="AE45" s="2" t="s">
        <v>27</v>
      </c>
      <c r="AG45" s="2">
        <f t="shared" si="12"/>
        <v>0</v>
      </c>
      <c r="AH45" s="2">
        <f t="shared" si="13"/>
        <v>0</v>
      </c>
      <c r="AI45" s="2">
        <f t="shared" si="14"/>
        <v>16831</v>
      </c>
      <c r="AJ45" s="31"/>
      <c r="AK45" s="31"/>
      <c r="AL45" s="2">
        <f t="shared" si="15"/>
        <v>0</v>
      </c>
      <c r="AM45" s="2">
        <f t="shared" si="9"/>
        <v>0</v>
      </c>
      <c r="AN45" s="2">
        <f t="shared" si="16"/>
        <v>0</v>
      </c>
      <c r="AO45" s="2">
        <f t="shared" si="17"/>
        <v>16831</v>
      </c>
      <c r="AR45" s="2" t="s">
        <v>27</v>
      </c>
    </row>
    <row r="46" spans="1:44" s="2" customFormat="1" x14ac:dyDescent="0.2">
      <c r="A46" s="2">
        <v>1516</v>
      </c>
      <c r="B46" s="2" t="s">
        <v>20</v>
      </c>
      <c r="C46" s="2" t="s">
        <v>426</v>
      </c>
      <c r="D46" s="2" t="s">
        <v>427</v>
      </c>
      <c r="E46" s="2" t="s">
        <v>428</v>
      </c>
      <c r="F46" s="2" t="s">
        <v>429</v>
      </c>
      <c r="G46" s="2" t="s">
        <v>430</v>
      </c>
      <c r="H46" s="2" t="s">
        <v>188</v>
      </c>
      <c r="I46" s="2" t="s">
        <v>26</v>
      </c>
      <c r="J46" s="2">
        <v>2</v>
      </c>
      <c r="K46" s="2" t="s">
        <v>540</v>
      </c>
      <c r="M46" s="2">
        <v>2</v>
      </c>
      <c r="N46" s="2">
        <v>2</v>
      </c>
      <c r="O46" s="2">
        <f t="shared" si="10"/>
        <v>2</v>
      </c>
      <c r="Q46" s="2" t="s">
        <v>27</v>
      </c>
      <c r="R46" s="2" t="s">
        <v>28</v>
      </c>
      <c r="S46" s="2" t="s">
        <v>96</v>
      </c>
      <c r="T46" s="6" t="s">
        <v>31</v>
      </c>
      <c r="U46" s="2">
        <v>22551</v>
      </c>
      <c r="V46" s="2">
        <v>22550.6</v>
      </c>
      <c r="W46" s="2">
        <v>8292</v>
      </c>
      <c r="X46" s="2">
        <v>0.4</v>
      </c>
      <c r="Y46" s="2">
        <f t="shared" si="11"/>
        <v>14259</v>
      </c>
      <c r="Z46" s="2" t="s">
        <v>431</v>
      </c>
      <c r="AB46" s="2" t="s">
        <v>432</v>
      </c>
      <c r="AC46" s="2" t="s">
        <v>432</v>
      </c>
      <c r="AD46" s="2">
        <v>0</v>
      </c>
      <c r="AE46" s="2" t="s">
        <v>27</v>
      </c>
      <c r="AG46" s="2">
        <f t="shared" si="12"/>
        <v>0</v>
      </c>
      <c r="AH46" s="2">
        <f t="shared" si="13"/>
        <v>0</v>
      </c>
      <c r="AI46" s="2">
        <f t="shared" si="14"/>
        <v>14259</v>
      </c>
      <c r="AJ46" s="31"/>
      <c r="AK46" s="31"/>
      <c r="AL46" s="2">
        <f t="shared" si="15"/>
        <v>0</v>
      </c>
      <c r="AM46" s="2">
        <f t="shared" si="9"/>
        <v>0</v>
      </c>
      <c r="AN46" s="2">
        <f t="shared" si="16"/>
        <v>0</v>
      </c>
      <c r="AO46" s="2">
        <f t="shared" si="17"/>
        <v>14259</v>
      </c>
      <c r="AR46" s="2" t="s">
        <v>27</v>
      </c>
    </row>
    <row r="47" spans="1:44" s="2" customFormat="1" x14ac:dyDescent="0.2">
      <c r="A47" s="2">
        <v>1516</v>
      </c>
      <c r="B47" s="2" t="s">
        <v>20</v>
      </c>
      <c r="C47" s="2" t="s">
        <v>297</v>
      </c>
      <c r="D47" s="2" t="s">
        <v>298</v>
      </c>
      <c r="E47" s="2" t="s">
        <v>299</v>
      </c>
      <c r="F47" s="2" t="s">
        <v>300</v>
      </c>
      <c r="G47" s="2" t="s">
        <v>301</v>
      </c>
      <c r="H47" s="2" t="s">
        <v>188</v>
      </c>
      <c r="I47" s="2" t="s">
        <v>26</v>
      </c>
      <c r="J47" s="2">
        <v>1</v>
      </c>
      <c r="K47" s="2" t="s">
        <v>541</v>
      </c>
      <c r="M47" s="2">
        <v>2</v>
      </c>
      <c r="N47" s="2">
        <v>1</v>
      </c>
      <c r="O47" s="2">
        <f t="shared" si="10"/>
        <v>1.5</v>
      </c>
      <c r="Q47" s="2" t="s">
        <v>27</v>
      </c>
      <c r="R47" s="2" t="s">
        <v>28</v>
      </c>
      <c r="S47" s="2" t="s">
        <v>164</v>
      </c>
      <c r="T47" s="6" t="s">
        <v>31</v>
      </c>
      <c r="U47" s="2">
        <v>21246</v>
      </c>
      <c r="V47" s="2">
        <v>7651</v>
      </c>
      <c r="W47" s="2">
        <v>6088</v>
      </c>
      <c r="X47" s="2">
        <v>13595</v>
      </c>
      <c r="Y47" s="2">
        <f t="shared" si="11"/>
        <v>15158</v>
      </c>
      <c r="Z47" s="2" t="s">
        <v>90</v>
      </c>
      <c r="AA47" s="2">
        <v>1545</v>
      </c>
      <c r="AB47" s="2" t="s">
        <v>302</v>
      </c>
      <c r="AC47" s="2" t="s">
        <v>302</v>
      </c>
      <c r="AD47" s="2">
        <v>0</v>
      </c>
      <c r="AE47" s="2" t="s">
        <v>27</v>
      </c>
      <c r="AG47" s="2">
        <f t="shared" si="12"/>
        <v>1545</v>
      </c>
      <c r="AH47" s="2">
        <f t="shared" si="13"/>
        <v>1545</v>
      </c>
      <c r="AI47" s="2">
        <f t="shared" si="14"/>
        <v>13613</v>
      </c>
      <c r="AJ47" s="31"/>
      <c r="AK47" s="31"/>
      <c r="AL47" s="2">
        <f t="shared" si="15"/>
        <v>0</v>
      </c>
      <c r="AM47" s="2">
        <f t="shared" si="9"/>
        <v>1545</v>
      </c>
      <c r="AN47" s="2">
        <f t="shared" si="16"/>
        <v>1545</v>
      </c>
      <c r="AO47" s="2">
        <f t="shared" si="17"/>
        <v>13613</v>
      </c>
      <c r="AR47" s="2" t="s">
        <v>27</v>
      </c>
    </row>
    <row r="48" spans="1:44" s="2" customFormat="1" x14ac:dyDescent="0.2">
      <c r="A48" s="2">
        <v>1516</v>
      </c>
      <c r="B48" s="2" t="s">
        <v>20</v>
      </c>
      <c r="C48" s="2" t="s">
        <v>487</v>
      </c>
      <c r="D48" s="2" t="s">
        <v>68</v>
      </c>
      <c r="E48" s="2" t="s">
        <v>27</v>
      </c>
      <c r="F48" s="2" t="s">
        <v>488</v>
      </c>
      <c r="G48" s="2" t="s">
        <v>489</v>
      </c>
      <c r="H48" s="2" t="s">
        <v>188</v>
      </c>
      <c r="I48" s="2" t="s">
        <v>26</v>
      </c>
      <c r="J48" s="2">
        <v>1</v>
      </c>
      <c r="K48" s="3" t="s">
        <v>541</v>
      </c>
      <c r="L48" s="3"/>
      <c r="M48" s="2">
        <v>2</v>
      </c>
      <c r="N48" s="2">
        <v>2</v>
      </c>
      <c r="O48" s="2">
        <f t="shared" si="10"/>
        <v>2</v>
      </c>
      <c r="Q48" s="2" t="s">
        <v>27</v>
      </c>
      <c r="R48" s="2" t="s">
        <v>28</v>
      </c>
      <c r="S48" s="2" t="s">
        <v>490</v>
      </c>
      <c r="T48" s="6" t="s">
        <v>31</v>
      </c>
      <c r="U48" s="2">
        <v>21942</v>
      </c>
      <c r="V48" s="2">
        <v>20500</v>
      </c>
      <c r="W48" s="2">
        <v>11281</v>
      </c>
      <c r="X48" s="2">
        <v>1442</v>
      </c>
      <c r="Y48" s="2">
        <f t="shared" si="11"/>
        <v>10661</v>
      </c>
      <c r="Z48" s="2" t="s">
        <v>27</v>
      </c>
      <c r="AB48" s="2" t="s">
        <v>132</v>
      </c>
      <c r="AC48" s="2" t="s">
        <v>132</v>
      </c>
      <c r="AD48" s="2">
        <v>0</v>
      </c>
      <c r="AE48" s="2" t="s">
        <v>27</v>
      </c>
      <c r="AG48" s="2">
        <f t="shared" si="12"/>
        <v>0</v>
      </c>
      <c r="AH48" s="2">
        <f t="shared" si="13"/>
        <v>0</v>
      </c>
      <c r="AI48" s="2">
        <f t="shared" si="14"/>
        <v>10661</v>
      </c>
      <c r="AJ48" s="31"/>
      <c r="AK48" s="31"/>
      <c r="AL48" s="2">
        <f t="shared" si="15"/>
        <v>0</v>
      </c>
      <c r="AM48" s="2">
        <f t="shared" si="9"/>
        <v>0</v>
      </c>
      <c r="AN48" s="2">
        <f t="shared" si="16"/>
        <v>0</v>
      </c>
      <c r="AO48" s="2">
        <f t="shared" si="17"/>
        <v>10661</v>
      </c>
      <c r="AR48" s="2" t="s">
        <v>27</v>
      </c>
    </row>
    <row r="49" spans="1:44" s="2" customFormat="1" x14ac:dyDescent="0.2">
      <c r="A49" s="2">
        <v>1516</v>
      </c>
      <c r="B49" s="2" t="s">
        <v>20</v>
      </c>
      <c r="C49" s="2" t="s">
        <v>197</v>
      </c>
      <c r="D49" s="2" t="s">
        <v>198</v>
      </c>
      <c r="E49" s="2" t="s">
        <v>86</v>
      </c>
      <c r="F49" s="2" t="s">
        <v>199</v>
      </c>
      <c r="G49" s="2" t="s">
        <v>200</v>
      </c>
      <c r="H49" s="2" t="s">
        <v>188</v>
      </c>
      <c r="I49" s="2" t="s">
        <v>26</v>
      </c>
      <c r="J49" s="2">
        <v>1</v>
      </c>
      <c r="K49" s="2" t="s">
        <v>541</v>
      </c>
      <c r="M49" s="2">
        <v>2</v>
      </c>
      <c r="N49" s="2">
        <v>1</v>
      </c>
      <c r="O49" s="2">
        <f t="shared" si="10"/>
        <v>1.5</v>
      </c>
      <c r="Q49" s="2" t="s">
        <v>27</v>
      </c>
      <c r="R49" s="2" t="s">
        <v>28</v>
      </c>
      <c r="S49" s="2" t="s">
        <v>201</v>
      </c>
      <c r="T49" s="6" t="s">
        <v>31</v>
      </c>
      <c r="U49" s="2">
        <v>21942</v>
      </c>
      <c r="V49" s="2">
        <v>17451</v>
      </c>
      <c r="W49" s="2">
        <v>11111</v>
      </c>
      <c r="X49" s="2">
        <v>4491</v>
      </c>
      <c r="Y49" s="2">
        <f t="shared" si="11"/>
        <v>10831</v>
      </c>
      <c r="Z49" s="2" t="s">
        <v>109</v>
      </c>
      <c r="AA49" s="2">
        <v>510</v>
      </c>
      <c r="AB49" s="2" t="s">
        <v>202</v>
      </c>
      <c r="AC49" s="2" t="s">
        <v>202</v>
      </c>
      <c r="AD49" s="2">
        <v>0</v>
      </c>
      <c r="AE49" s="2" t="s">
        <v>27</v>
      </c>
      <c r="AG49" s="2">
        <f t="shared" si="12"/>
        <v>510</v>
      </c>
      <c r="AH49" s="2">
        <f t="shared" si="13"/>
        <v>510</v>
      </c>
      <c r="AI49" s="2">
        <f t="shared" si="14"/>
        <v>10321</v>
      </c>
      <c r="AJ49" s="31"/>
      <c r="AK49" s="31"/>
      <c r="AL49" s="2">
        <f t="shared" si="15"/>
        <v>0</v>
      </c>
      <c r="AM49" s="2">
        <f t="shared" si="9"/>
        <v>510</v>
      </c>
      <c r="AN49" s="2">
        <f t="shared" si="16"/>
        <v>510</v>
      </c>
      <c r="AO49" s="2">
        <f t="shared" si="17"/>
        <v>10321</v>
      </c>
      <c r="AR49" s="2" t="s">
        <v>27</v>
      </c>
    </row>
    <row r="50" spans="1:44" s="2" customFormat="1" x14ac:dyDescent="0.2">
      <c r="A50" s="2">
        <v>1516</v>
      </c>
      <c r="B50" s="2" t="s">
        <v>20</v>
      </c>
      <c r="C50" s="2" t="s">
        <v>135</v>
      </c>
      <c r="D50" s="2" t="s">
        <v>136</v>
      </c>
      <c r="E50" s="2" t="s">
        <v>137</v>
      </c>
      <c r="F50" s="2" t="s">
        <v>138</v>
      </c>
      <c r="G50" s="2" t="s">
        <v>139</v>
      </c>
      <c r="H50" s="2" t="s">
        <v>188</v>
      </c>
      <c r="I50" s="2" t="s">
        <v>26</v>
      </c>
      <c r="J50" s="2">
        <v>1</v>
      </c>
      <c r="K50" s="2" t="s">
        <v>541</v>
      </c>
      <c r="M50" s="2">
        <v>1</v>
      </c>
      <c r="N50" s="2">
        <v>2</v>
      </c>
      <c r="O50" s="2">
        <f t="shared" si="10"/>
        <v>1.5</v>
      </c>
      <c r="Q50" s="2" t="s">
        <v>27</v>
      </c>
      <c r="R50" s="2" t="s">
        <v>28</v>
      </c>
      <c r="S50" s="2" t="s">
        <v>29</v>
      </c>
      <c r="T50" s="6" t="s">
        <v>31</v>
      </c>
      <c r="U50" s="2">
        <v>21942</v>
      </c>
      <c r="V50" s="2">
        <v>21010</v>
      </c>
      <c r="W50" s="2">
        <v>11827</v>
      </c>
      <c r="X50" s="2">
        <v>932</v>
      </c>
      <c r="Y50" s="2">
        <f t="shared" si="11"/>
        <v>10115</v>
      </c>
      <c r="Z50" s="2" t="s">
        <v>109</v>
      </c>
      <c r="AA50" s="2">
        <v>510</v>
      </c>
      <c r="AB50" s="2" t="s">
        <v>132</v>
      </c>
      <c r="AC50" s="2" t="s">
        <v>132</v>
      </c>
      <c r="AD50" s="2">
        <v>0</v>
      </c>
      <c r="AE50" s="2" t="s">
        <v>27</v>
      </c>
      <c r="AG50" s="2">
        <f t="shared" si="12"/>
        <v>510</v>
      </c>
      <c r="AH50" s="2">
        <f t="shared" si="13"/>
        <v>510</v>
      </c>
      <c r="AI50" s="2">
        <f t="shared" si="14"/>
        <v>9605</v>
      </c>
      <c r="AJ50" s="31"/>
      <c r="AK50" s="31"/>
      <c r="AL50" s="2">
        <f t="shared" si="15"/>
        <v>0</v>
      </c>
      <c r="AM50" s="2">
        <f t="shared" si="9"/>
        <v>510</v>
      </c>
      <c r="AN50" s="2">
        <f t="shared" si="16"/>
        <v>510</v>
      </c>
      <c r="AO50" s="2">
        <f t="shared" si="17"/>
        <v>9605</v>
      </c>
      <c r="AR50" s="2" t="s">
        <v>27</v>
      </c>
    </row>
    <row r="51" spans="1:44" s="2" customFormat="1" x14ac:dyDescent="0.2">
      <c r="A51" s="2">
        <v>1516</v>
      </c>
      <c r="B51" s="2" t="s">
        <v>20</v>
      </c>
      <c r="C51" s="2" t="s">
        <v>442</v>
      </c>
      <c r="D51" s="2" t="s">
        <v>443</v>
      </c>
      <c r="E51" s="2" t="s">
        <v>119</v>
      </c>
      <c r="F51" s="2" t="s">
        <v>203</v>
      </c>
      <c r="G51" s="2" t="s">
        <v>444</v>
      </c>
      <c r="H51" s="2" t="s">
        <v>188</v>
      </c>
      <c r="I51" s="2" t="s">
        <v>26</v>
      </c>
      <c r="J51" s="2">
        <v>2</v>
      </c>
      <c r="K51" s="2" t="s">
        <v>540</v>
      </c>
      <c r="M51" s="2">
        <v>2</v>
      </c>
      <c r="N51" s="2">
        <v>1</v>
      </c>
      <c r="O51" s="2">
        <f t="shared" si="10"/>
        <v>1.5</v>
      </c>
      <c r="Q51" s="2" t="s">
        <v>27</v>
      </c>
      <c r="R51" s="2" t="s">
        <v>28</v>
      </c>
      <c r="S51" s="2" t="s">
        <v>80</v>
      </c>
      <c r="T51" s="6" t="s">
        <v>31</v>
      </c>
      <c r="U51" s="2">
        <v>20337</v>
      </c>
      <c r="V51" s="2">
        <v>20337</v>
      </c>
      <c r="W51" s="2">
        <v>11161</v>
      </c>
      <c r="X51" s="2">
        <v>0</v>
      </c>
      <c r="Y51" s="2">
        <f t="shared" si="11"/>
        <v>9176</v>
      </c>
      <c r="Z51" s="2" t="s">
        <v>109</v>
      </c>
      <c r="AA51" s="2">
        <v>510</v>
      </c>
      <c r="AB51" s="2" t="s">
        <v>445</v>
      </c>
      <c r="AC51" s="2" t="s">
        <v>445</v>
      </c>
      <c r="AD51" s="2">
        <v>0</v>
      </c>
      <c r="AE51" s="2" t="s">
        <v>27</v>
      </c>
      <c r="AG51" s="2">
        <f t="shared" si="12"/>
        <v>510</v>
      </c>
      <c r="AH51" s="2">
        <f t="shared" si="13"/>
        <v>510</v>
      </c>
      <c r="AI51" s="2">
        <f t="shared" si="14"/>
        <v>8666</v>
      </c>
      <c r="AJ51" s="31"/>
      <c r="AK51" s="31"/>
      <c r="AL51" s="2">
        <f t="shared" si="15"/>
        <v>0</v>
      </c>
      <c r="AM51" s="2">
        <f t="shared" si="9"/>
        <v>510</v>
      </c>
      <c r="AN51" s="2">
        <f t="shared" si="16"/>
        <v>510</v>
      </c>
      <c r="AO51" s="2">
        <f t="shared" si="17"/>
        <v>8666</v>
      </c>
      <c r="AR51" s="2" t="s">
        <v>27</v>
      </c>
    </row>
    <row r="52" spans="1:44" s="2" customFormat="1" x14ac:dyDescent="0.2">
      <c r="A52" s="24">
        <v>1516</v>
      </c>
      <c r="B52" s="24" t="s">
        <v>20</v>
      </c>
      <c r="C52" s="24" t="s">
        <v>309</v>
      </c>
      <c r="D52" s="24" t="s">
        <v>278</v>
      </c>
      <c r="E52" s="24" t="s">
        <v>310</v>
      </c>
      <c r="F52" s="24" t="s">
        <v>311</v>
      </c>
      <c r="G52" s="24" t="s">
        <v>312</v>
      </c>
      <c r="H52" s="24" t="s">
        <v>188</v>
      </c>
      <c r="I52" s="24" t="s">
        <v>26</v>
      </c>
      <c r="J52" s="24">
        <v>2</v>
      </c>
      <c r="K52" s="24" t="s">
        <v>540</v>
      </c>
      <c r="L52" s="24"/>
      <c r="M52" s="24">
        <v>1</v>
      </c>
      <c r="N52" s="24">
        <v>1</v>
      </c>
      <c r="O52" s="24">
        <f t="shared" si="10"/>
        <v>1</v>
      </c>
      <c r="P52" s="24">
        <v>1</v>
      </c>
      <c r="Q52" s="24" t="s">
        <v>27</v>
      </c>
      <c r="R52" s="24" t="s">
        <v>28</v>
      </c>
      <c r="S52" s="24" t="s">
        <v>96</v>
      </c>
      <c r="T52" s="25" t="s">
        <v>31</v>
      </c>
      <c r="U52" s="24">
        <v>23769</v>
      </c>
      <c r="V52" s="24">
        <v>23769</v>
      </c>
      <c r="W52" s="24">
        <v>0</v>
      </c>
      <c r="X52" s="24">
        <v>0</v>
      </c>
      <c r="Y52" s="24">
        <f t="shared" si="11"/>
        <v>23769</v>
      </c>
      <c r="Z52" s="24" t="s">
        <v>90</v>
      </c>
      <c r="AA52" s="24">
        <v>1545</v>
      </c>
      <c r="AB52" s="24" t="s">
        <v>313</v>
      </c>
      <c r="AC52" s="24" t="s">
        <v>313</v>
      </c>
      <c r="AD52" s="24">
        <v>2100</v>
      </c>
      <c r="AE52" s="24" t="s">
        <v>314</v>
      </c>
      <c r="AF52" s="24">
        <v>12100</v>
      </c>
      <c r="AG52" s="24">
        <f t="shared" si="12"/>
        <v>13645</v>
      </c>
      <c r="AH52" s="24">
        <f t="shared" si="13"/>
        <v>15745</v>
      </c>
      <c r="AI52" s="24">
        <f t="shared" si="14"/>
        <v>8024</v>
      </c>
      <c r="AJ52" s="31">
        <v>0</v>
      </c>
      <c r="AK52" s="31"/>
      <c r="AL52" s="24">
        <f t="shared" si="15"/>
        <v>0</v>
      </c>
      <c r="AM52" s="24">
        <f>AG52+AL52</f>
        <v>13645</v>
      </c>
      <c r="AN52" s="24">
        <f t="shared" si="16"/>
        <v>15745</v>
      </c>
      <c r="AO52" s="24">
        <f t="shared" si="17"/>
        <v>8024</v>
      </c>
      <c r="AP52" s="24"/>
      <c r="AQ52" s="26" t="s">
        <v>590</v>
      </c>
      <c r="AR52" s="24" t="s">
        <v>27</v>
      </c>
    </row>
    <row r="53" spans="1:44" s="2" customFormat="1" x14ac:dyDescent="0.2">
      <c r="A53" s="2">
        <v>1516</v>
      </c>
      <c r="B53" s="2" t="s">
        <v>20</v>
      </c>
      <c r="C53" s="2" t="s">
        <v>69</v>
      </c>
      <c r="D53" s="2" t="s">
        <v>70</v>
      </c>
      <c r="E53" s="2" t="s">
        <v>71</v>
      </c>
      <c r="F53" s="2" t="s">
        <v>72</v>
      </c>
      <c r="G53" s="2" t="s">
        <v>73</v>
      </c>
      <c r="H53" s="2" t="s">
        <v>188</v>
      </c>
      <c r="I53" s="2" t="s">
        <v>26</v>
      </c>
      <c r="J53" s="2">
        <v>2</v>
      </c>
      <c r="K53" s="2" t="s">
        <v>540</v>
      </c>
      <c r="M53" s="2">
        <v>2</v>
      </c>
      <c r="N53" s="2">
        <v>2</v>
      </c>
      <c r="O53" s="2">
        <f t="shared" si="10"/>
        <v>2</v>
      </c>
      <c r="Q53" s="2" t="s">
        <v>27</v>
      </c>
      <c r="R53" s="2" t="s">
        <v>28</v>
      </c>
      <c r="S53" s="2" t="s">
        <v>74</v>
      </c>
      <c r="T53" s="6" t="s">
        <v>31</v>
      </c>
      <c r="U53" s="2">
        <v>21139</v>
      </c>
      <c r="V53" s="2">
        <v>12000</v>
      </c>
      <c r="W53" s="2">
        <v>13416</v>
      </c>
      <c r="X53" s="2">
        <v>7723</v>
      </c>
      <c r="Y53" s="2">
        <f t="shared" si="11"/>
        <v>7723</v>
      </c>
      <c r="Z53" s="2" t="s">
        <v>27</v>
      </c>
      <c r="AB53" s="2" t="s">
        <v>75</v>
      </c>
      <c r="AC53" s="2" t="s">
        <v>75</v>
      </c>
      <c r="AD53" s="2">
        <v>0</v>
      </c>
      <c r="AE53" s="2" t="s">
        <v>27</v>
      </c>
      <c r="AG53" s="2">
        <f t="shared" si="12"/>
        <v>0</v>
      </c>
      <c r="AH53" s="2">
        <f t="shared" si="13"/>
        <v>0</v>
      </c>
      <c r="AI53" s="2">
        <f t="shared" si="14"/>
        <v>7723</v>
      </c>
      <c r="AJ53" s="31"/>
      <c r="AK53" s="31"/>
      <c r="AL53" s="2">
        <f t="shared" si="15"/>
        <v>0</v>
      </c>
      <c r="AM53" s="2">
        <f t="shared" ref="AM53:AM95" si="18">AL53+AG53</f>
        <v>0</v>
      </c>
      <c r="AN53" s="2">
        <f t="shared" si="16"/>
        <v>0</v>
      </c>
      <c r="AO53" s="2">
        <f t="shared" si="17"/>
        <v>7723</v>
      </c>
      <c r="AR53" s="2" t="s">
        <v>27</v>
      </c>
    </row>
    <row r="54" spans="1:44" s="2" customFormat="1" x14ac:dyDescent="0.2">
      <c r="A54" s="2">
        <v>1516</v>
      </c>
      <c r="B54" s="2" t="s">
        <v>20</v>
      </c>
      <c r="C54" s="2" t="s">
        <v>268</v>
      </c>
      <c r="D54" s="2" t="s">
        <v>269</v>
      </c>
      <c r="E54" s="2" t="s">
        <v>270</v>
      </c>
      <c r="F54" s="2" t="s">
        <v>271</v>
      </c>
      <c r="G54" s="2" t="s">
        <v>272</v>
      </c>
      <c r="H54" s="2" t="s">
        <v>188</v>
      </c>
      <c r="I54" s="2" t="s">
        <v>26</v>
      </c>
      <c r="J54" s="2">
        <v>2</v>
      </c>
      <c r="K54" s="2" t="s">
        <v>540</v>
      </c>
      <c r="M54" s="2">
        <v>2</v>
      </c>
      <c r="N54" s="2">
        <v>1</v>
      </c>
      <c r="O54" s="2">
        <f t="shared" si="10"/>
        <v>1.5</v>
      </c>
      <c r="Q54" s="2" t="s">
        <v>27</v>
      </c>
      <c r="R54" s="2" t="s">
        <v>28</v>
      </c>
      <c r="S54" s="2" t="s">
        <v>80</v>
      </c>
      <c r="T54" s="6" t="s">
        <v>31</v>
      </c>
      <c r="U54" s="2">
        <v>21942</v>
      </c>
      <c r="V54" s="2">
        <v>21010</v>
      </c>
      <c r="W54" s="2">
        <v>14839</v>
      </c>
      <c r="X54" s="2">
        <v>932</v>
      </c>
      <c r="Y54" s="2">
        <f t="shared" si="11"/>
        <v>7103</v>
      </c>
      <c r="Z54" s="2" t="s">
        <v>109</v>
      </c>
      <c r="AA54" s="2">
        <v>510</v>
      </c>
      <c r="AB54" s="2" t="s">
        <v>132</v>
      </c>
      <c r="AC54" s="2" t="s">
        <v>132</v>
      </c>
      <c r="AD54" s="2">
        <v>0</v>
      </c>
      <c r="AE54" s="2" t="s">
        <v>27</v>
      </c>
      <c r="AG54" s="2">
        <f t="shared" si="12"/>
        <v>510</v>
      </c>
      <c r="AH54" s="2">
        <f t="shared" si="13"/>
        <v>510</v>
      </c>
      <c r="AI54" s="2">
        <f t="shared" si="14"/>
        <v>6593</v>
      </c>
      <c r="AJ54" s="31"/>
      <c r="AK54" s="31"/>
      <c r="AL54" s="2">
        <f t="shared" si="15"/>
        <v>0</v>
      </c>
      <c r="AM54" s="2">
        <f t="shared" si="18"/>
        <v>510</v>
      </c>
      <c r="AN54" s="2">
        <f t="shared" si="16"/>
        <v>510</v>
      </c>
      <c r="AO54" s="2">
        <f t="shared" si="17"/>
        <v>6593</v>
      </c>
      <c r="AR54" s="2" t="s">
        <v>27</v>
      </c>
    </row>
    <row r="55" spans="1:44" s="2" customFormat="1" x14ac:dyDescent="0.2">
      <c r="A55" s="2">
        <v>1516</v>
      </c>
      <c r="B55" s="2" t="s">
        <v>20</v>
      </c>
      <c r="C55" s="2" t="s">
        <v>229</v>
      </c>
      <c r="D55" s="2" t="s">
        <v>99</v>
      </c>
      <c r="E55" s="2" t="s">
        <v>230</v>
      </c>
      <c r="F55" s="2" t="s">
        <v>231</v>
      </c>
      <c r="G55" s="2" t="s">
        <v>232</v>
      </c>
      <c r="H55" s="2" t="s">
        <v>188</v>
      </c>
      <c r="I55" s="2" t="s">
        <v>26</v>
      </c>
      <c r="J55" s="2">
        <v>1</v>
      </c>
      <c r="K55" s="2" t="s">
        <v>541</v>
      </c>
      <c r="M55" s="2">
        <v>1</v>
      </c>
      <c r="N55" s="2">
        <v>2</v>
      </c>
      <c r="O55" s="2">
        <f t="shared" si="10"/>
        <v>1.5</v>
      </c>
      <c r="Q55" s="2" t="s">
        <v>27</v>
      </c>
      <c r="R55" s="2" t="s">
        <v>28</v>
      </c>
      <c r="S55" s="2" t="s">
        <v>233</v>
      </c>
      <c r="T55" s="6" t="s">
        <v>31</v>
      </c>
      <c r="U55" s="2">
        <v>19748</v>
      </c>
      <c r="V55" s="2">
        <v>19748</v>
      </c>
      <c r="W55" s="2">
        <v>12932</v>
      </c>
      <c r="X55" s="2">
        <v>0</v>
      </c>
      <c r="Y55" s="2">
        <f t="shared" si="11"/>
        <v>6816</v>
      </c>
      <c r="Z55" s="2" t="s">
        <v>109</v>
      </c>
      <c r="AA55" s="2">
        <v>510</v>
      </c>
      <c r="AB55" s="2" t="s">
        <v>234</v>
      </c>
      <c r="AC55" s="2" t="s">
        <v>234</v>
      </c>
      <c r="AD55" s="2">
        <v>0</v>
      </c>
      <c r="AE55" s="2" t="s">
        <v>27</v>
      </c>
      <c r="AG55" s="2">
        <f t="shared" si="12"/>
        <v>510</v>
      </c>
      <c r="AH55" s="2">
        <f t="shared" si="13"/>
        <v>510</v>
      </c>
      <c r="AI55" s="2">
        <f t="shared" si="14"/>
        <v>6306</v>
      </c>
      <c r="AJ55" s="31"/>
      <c r="AK55" s="31"/>
      <c r="AL55" s="2">
        <f t="shared" si="15"/>
        <v>0</v>
      </c>
      <c r="AM55" s="2">
        <f t="shared" si="18"/>
        <v>510</v>
      </c>
      <c r="AN55" s="2">
        <f t="shared" si="16"/>
        <v>510</v>
      </c>
      <c r="AO55" s="2">
        <f t="shared" si="17"/>
        <v>6306</v>
      </c>
      <c r="AR55" s="2" t="s">
        <v>27</v>
      </c>
    </row>
    <row r="56" spans="1:44" s="2" customFormat="1" x14ac:dyDescent="0.2">
      <c r="A56" s="2">
        <v>1516</v>
      </c>
      <c r="B56" s="2" t="s">
        <v>20</v>
      </c>
      <c r="C56" s="2" t="s">
        <v>224</v>
      </c>
      <c r="D56" s="2" t="s">
        <v>180</v>
      </c>
      <c r="E56" s="2" t="s">
        <v>225</v>
      </c>
      <c r="F56" s="2" t="s">
        <v>226</v>
      </c>
      <c r="G56" s="2" t="s">
        <v>227</v>
      </c>
      <c r="H56" s="2" t="s">
        <v>188</v>
      </c>
      <c r="I56" s="2" t="s">
        <v>26</v>
      </c>
      <c r="J56" s="2">
        <v>2</v>
      </c>
      <c r="K56" s="2" t="s">
        <v>540</v>
      </c>
      <c r="M56" s="2">
        <v>2</v>
      </c>
      <c r="N56" s="2">
        <v>2</v>
      </c>
      <c r="O56" s="2">
        <f t="shared" si="10"/>
        <v>2</v>
      </c>
      <c r="Q56" s="2" t="s">
        <v>27</v>
      </c>
      <c r="R56" s="2" t="s">
        <v>28</v>
      </c>
      <c r="S56" s="2" t="s">
        <v>228</v>
      </c>
      <c r="T56" s="6" t="s">
        <v>31</v>
      </c>
      <c r="U56" s="2">
        <v>21942</v>
      </c>
      <c r="V56" s="2">
        <v>21010</v>
      </c>
      <c r="W56" s="2">
        <v>16594</v>
      </c>
      <c r="X56" s="2">
        <v>932</v>
      </c>
      <c r="Y56" s="2">
        <f t="shared" si="11"/>
        <v>5348</v>
      </c>
      <c r="Z56" s="2" t="s">
        <v>109</v>
      </c>
      <c r="AA56" s="2">
        <v>510</v>
      </c>
      <c r="AB56" s="2" t="s">
        <v>132</v>
      </c>
      <c r="AC56" s="2" t="s">
        <v>132</v>
      </c>
      <c r="AD56" s="2">
        <v>0</v>
      </c>
      <c r="AE56" s="2" t="s">
        <v>27</v>
      </c>
      <c r="AG56" s="2">
        <f t="shared" si="12"/>
        <v>510</v>
      </c>
      <c r="AH56" s="2">
        <f t="shared" si="13"/>
        <v>510</v>
      </c>
      <c r="AI56" s="2">
        <f t="shared" si="14"/>
        <v>4838</v>
      </c>
      <c r="AJ56" s="31"/>
      <c r="AK56" s="31"/>
      <c r="AL56" s="2">
        <f t="shared" si="15"/>
        <v>0</v>
      </c>
      <c r="AM56" s="2">
        <f t="shared" si="18"/>
        <v>510</v>
      </c>
      <c r="AN56" s="2">
        <f t="shared" si="16"/>
        <v>510</v>
      </c>
      <c r="AO56" s="2">
        <f t="shared" si="17"/>
        <v>4838</v>
      </c>
      <c r="AR56" s="2" t="s">
        <v>27</v>
      </c>
    </row>
    <row r="57" spans="1:44" s="2" customFormat="1" x14ac:dyDescent="0.2">
      <c r="A57" s="2">
        <v>1516</v>
      </c>
      <c r="B57" s="2" t="s">
        <v>20</v>
      </c>
      <c r="C57" s="2" t="s">
        <v>415</v>
      </c>
      <c r="D57" s="2" t="s">
        <v>416</v>
      </c>
      <c r="E57" s="2" t="s">
        <v>27</v>
      </c>
      <c r="F57" s="2" t="s">
        <v>417</v>
      </c>
      <c r="G57" s="2" t="s">
        <v>418</v>
      </c>
      <c r="H57" s="2" t="s">
        <v>188</v>
      </c>
      <c r="I57" s="2" t="s">
        <v>26</v>
      </c>
      <c r="J57" s="2">
        <v>2</v>
      </c>
      <c r="K57" s="2" t="s">
        <v>540</v>
      </c>
      <c r="M57" s="2">
        <v>2</v>
      </c>
      <c r="N57" s="2">
        <v>1</v>
      </c>
      <c r="O57" s="2">
        <f t="shared" si="10"/>
        <v>1.5</v>
      </c>
      <c r="Q57" s="2" t="s">
        <v>27</v>
      </c>
      <c r="R57" s="2" t="s">
        <v>28</v>
      </c>
      <c r="S57" s="2" t="s">
        <v>80</v>
      </c>
      <c r="T57" s="6" t="s">
        <v>31</v>
      </c>
      <c r="U57" s="2">
        <v>21749</v>
      </c>
      <c r="V57" s="2">
        <v>10417</v>
      </c>
      <c r="W57" s="2">
        <v>18525</v>
      </c>
      <c r="X57" s="2">
        <v>1807</v>
      </c>
      <c r="Y57" s="2">
        <f t="shared" si="11"/>
        <v>3224</v>
      </c>
      <c r="Z57" s="2" t="s">
        <v>419</v>
      </c>
      <c r="AA57" s="2">
        <v>1417</v>
      </c>
      <c r="AB57" s="2" t="s">
        <v>420</v>
      </c>
      <c r="AC57" s="2" t="s">
        <v>420</v>
      </c>
      <c r="AD57" s="2">
        <v>0</v>
      </c>
      <c r="AE57" s="2" t="s">
        <v>27</v>
      </c>
      <c r="AG57" s="2">
        <f t="shared" si="12"/>
        <v>1417</v>
      </c>
      <c r="AH57" s="2">
        <f t="shared" si="13"/>
        <v>1417</v>
      </c>
      <c r="AI57" s="2">
        <f t="shared" si="14"/>
        <v>1807</v>
      </c>
      <c r="AJ57" s="31"/>
      <c r="AK57" s="31"/>
      <c r="AL57" s="2">
        <f t="shared" si="15"/>
        <v>0</v>
      </c>
      <c r="AM57" s="2">
        <f t="shared" si="18"/>
        <v>1417</v>
      </c>
      <c r="AN57" s="2">
        <f t="shared" si="16"/>
        <v>1417</v>
      </c>
      <c r="AO57" s="2">
        <f t="shared" si="17"/>
        <v>1807</v>
      </c>
      <c r="AR57" s="2" t="s">
        <v>27</v>
      </c>
    </row>
    <row r="58" spans="1:44" s="2" customFormat="1" x14ac:dyDescent="0.2">
      <c r="A58" s="2">
        <v>1516</v>
      </c>
      <c r="B58" s="2" t="s">
        <v>20</v>
      </c>
      <c r="C58" s="2" t="s">
        <v>362</v>
      </c>
      <c r="D58" s="2" t="s">
        <v>39</v>
      </c>
      <c r="E58" s="2" t="s">
        <v>363</v>
      </c>
      <c r="F58" s="2" t="s">
        <v>364</v>
      </c>
      <c r="G58" s="2" t="s">
        <v>365</v>
      </c>
      <c r="H58" s="2" t="s">
        <v>188</v>
      </c>
      <c r="I58" s="2" t="s">
        <v>26</v>
      </c>
      <c r="J58" s="2">
        <v>1</v>
      </c>
      <c r="K58" s="3" t="s">
        <v>541</v>
      </c>
      <c r="L58" s="3"/>
      <c r="M58" s="2">
        <v>2</v>
      </c>
      <c r="N58" s="2">
        <v>1</v>
      </c>
      <c r="O58" s="2">
        <f t="shared" si="10"/>
        <v>1.5</v>
      </c>
      <c r="Q58" s="2" t="s">
        <v>27</v>
      </c>
      <c r="R58" s="2" t="s">
        <v>28</v>
      </c>
      <c r="S58" s="2" t="s">
        <v>366</v>
      </c>
      <c r="T58" s="6" t="s">
        <v>31</v>
      </c>
      <c r="U58" s="2">
        <v>21942</v>
      </c>
      <c r="V58" s="2">
        <v>20500</v>
      </c>
      <c r="W58" s="2">
        <v>29603</v>
      </c>
      <c r="X58" s="2">
        <v>0</v>
      </c>
      <c r="Y58" s="2">
        <f t="shared" si="11"/>
        <v>-7661</v>
      </c>
      <c r="Z58" s="2" t="s">
        <v>27</v>
      </c>
      <c r="AB58" s="2" t="s">
        <v>132</v>
      </c>
      <c r="AC58" s="2" t="s">
        <v>132</v>
      </c>
      <c r="AD58" s="2">
        <v>0</v>
      </c>
      <c r="AE58" s="2" t="s">
        <v>27</v>
      </c>
      <c r="AG58" s="2">
        <f t="shared" si="12"/>
        <v>0</v>
      </c>
      <c r="AH58" s="2">
        <f t="shared" si="13"/>
        <v>0</v>
      </c>
      <c r="AI58" s="2">
        <f t="shared" si="14"/>
        <v>-7661</v>
      </c>
      <c r="AJ58" s="31"/>
      <c r="AK58" s="31"/>
      <c r="AL58" s="2">
        <f t="shared" si="15"/>
        <v>0</v>
      </c>
      <c r="AM58" s="2">
        <f t="shared" si="18"/>
        <v>0</v>
      </c>
      <c r="AN58" s="2">
        <f t="shared" si="16"/>
        <v>0</v>
      </c>
      <c r="AO58" s="2">
        <f t="shared" si="17"/>
        <v>-7661</v>
      </c>
      <c r="AR58" s="2" t="s">
        <v>27</v>
      </c>
    </row>
    <row r="59" spans="1:44" s="2" customFormat="1" x14ac:dyDescent="0.2">
      <c r="A59" s="2">
        <v>1516</v>
      </c>
      <c r="B59" s="2" t="s">
        <v>20</v>
      </c>
      <c r="C59" s="2" t="s">
        <v>165</v>
      </c>
      <c r="D59" s="2" t="s">
        <v>123</v>
      </c>
      <c r="E59" s="2" t="s">
        <v>166</v>
      </c>
      <c r="F59" s="2" t="s">
        <v>167</v>
      </c>
      <c r="G59" s="2" t="s">
        <v>168</v>
      </c>
      <c r="H59" s="2" t="s">
        <v>188</v>
      </c>
      <c r="I59" s="2" t="s">
        <v>26</v>
      </c>
      <c r="J59" s="2">
        <v>2</v>
      </c>
      <c r="K59" s="2" t="s">
        <v>540</v>
      </c>
      <c r="M59" s="2">
        <v>2</v>
      </c>
      <c r="N59" s="2">
        <v>2</v>
      </c>
      <c r="O59" s="2">
        <f t="shared" si="10"/>
        <v>2</v>
      </c>
      <c r="Q59" s="2" t="s">
        <v>27</v>
      </c>
      <c r="R59" s="2" t="s">
        <v>28</v>
      </c>
      <c r="S59" s="2" t="s">
        <v>169</v>
      </c>
      <c r="T59" s="6" t="s">
        <v>31</v>
      </c>
      <c r="U59" s="2">
        <v>21942</v>
      </c>
      <c r="V59" s="2">
        <v>20500</v>
      </c>
      <c r="W59" s="2">
        <v>39100</v>
      </c>
      <c r="X59" s="2">
        <v>0</v>
      </c>
      <c r="Y59" s="2">
        <f t="shared" si="11"/>
        <v>-17158</v>
      </c>
      <c r="Z59" s="2" t="s">
        <v>27</v>
      </c>
      <c r="AB59" s="2" t="s">
        <v>132</v>
      </c>
      <c r="AC59" s="2" t="s">
        <v>120</v>
      </c>
      <c r="AD59" s="2">
        <v>0</v>
      </c>
      <c r="AE59" s="2" t="s">
        <v>27</v>
      </c>
      <c r="AG59" s="2">
        <f t="shared" si="12"/>
        <v>0</v>
      </c>
      <c r="AH59" s="2">
        <f t="shared" si="13"/>
        <v>0</v>
      </c>
      <c r="AI59" s="2">
        <f t="shared" si="14"/>
        <v>-17158</v>
      </c>
      <c r="AJ59" s="31"/>
      <c r="AK59" s="31"/>
      <c r="AL59" s="2">
        <f t="shared" si="15"/>
        <v>0</v>
      </c>
      <c r="AM59" s="2">
        <f t="shared" si="18"/>
        <v>0</v>
      </c>
      <c r="AN59" s="2">
        <f t="shared" si="16"/>
        <v>0</v>
      </c>
      <c r="AO59" s="2">
        <f t="shared" si="17"/>
        <v>-17158</v>
      </c>
      <c r="AR59" s="2" t="s">
        <v>27</v>
      </c>
    </row>
    <row r="60" spans="1:44" s="2" customFormat="1" x14ac:dyDescent="0.2">
      <c r="A60" s="2">
        <v>1516</v>
      </c>
      <c r="B60" s="2" t="s">
        <v>20</v>
      </c>
      <c r="C60" s="2" t="s">
        <v>92</v>
      </c>
      <c r="D60" s="2" t="s">
        <v>39</v>
      </c>
      <c r="E60" s="2" t="s">
        <v>93</v>
      </c>
      <c r="F60" s="2" t="s">
        <v>94</v>
      </c>
      <c r="G60" s="2" t="s">
        <v>95</v>
      </c>
      <c r="H60" s="2" t="s">
        <v>188</v>
      </c>
      <c r="I60" s="2" t="s">
        <v>26</v>
      </c>
      <c r="J60" s="2">
        <v>2</v>
      </c>
      <c r="K60" s="2" t="s">
        <v>540</v>
      </c>
      <c r="M60" s="2">
        <v>1.5</v>
      </c>
      <c r="N60" s="2">
        <v>2</v>
      </c>
      <c r="O60" s="2">
        <f t="shared" si="10"/>
        <v>1.75</v>
      </c>
      <c r="Q60" s="2" t="s">
        <v>27</v>
      </c>
      <c r="R60" s="2" t="s">
        <v>28</v>
      </c>
      <c r="S60" s="2" t="s">
        <v>96</v>
      </c>
      <c r="T60" s="6" t="s">
        <v>31</v>
      </c>
      <c r="U60" s="2">
        <v>18344</v>
      </c>
      <c r="V60" s="2">
        <v>9500</v>
      </c>
      <c r="W60" s="2">
        <v>51526</v>
      </c>
      <c r="X60" s="2">
        <v>0</v>
      </c>
      <c r="Y60" s="2">
        <f t="shared" si="11"/>
        <v>-33182</v>
      </c>
      <c r="Z60" s="2" t="s">
        <v>27</v>
      </c>
      <c r="AB60" s="2" t="s">
        <v>97</v>
      </c>
      <c r="AC60" s="2" t="s">
        <v>97</v>
      </c>
      <c r="AD60" s="2">
        <v>0</v>
      </c>
      <c r="AE60" s="2" t="s">
        <v>27</v>
      </c>
      <c r="AG60" s="2">
        <f t="shared" si="12"/>
        <v>0</v>
      </c>
      <c r="AH60" s="2">
        <f t="shared" si="13"/>
        <v>0</v>
      </c>
      <c r="AI60" s="2">
        <f t="shared" si="14"/>
        <v>-33182</v>
      </c>
      <c r="AJ60" s="31"/>
      <c r="AK60" s="31"/>
      <c r="AL60" s="2">
        <f t="shared" si="15"/>
        <v>0</v>
      </c>
      <c r="AM60" s="2">
        <f t="shared" si="18"/>
        <v>0</v>
      </c>
      <c r="AN60" s="2">
        <f t="shared" si="16"/>
        <v>0</v>
      </c>
      <c r="AO60" s="2">
        <f t="shared" si="17"/>
        <v>-33182</v>
      </c>
      <c r="AR60" s="2" t="s">
        <v>27</v>
      </c>
    </row>
    <row r="61" spans="1:44" s="2" customFormat="1" x14ac:dyDescent="0.2">
      <c r="A61" s="19">
        <v>1516</v>
      </c>
      <c r="B61" s="19" t="s">
        <v>20</v>
      </c>
      <c r="C61" s="19" t="s">
        <v>437</v>
      </c>
      <c r="D61" s="19" t="s">
        <v>438</v>
      </c>
      <c r="E61" s="19" t="s">
        <v>204</v>
      </c>
      <c r="F61" s="19" t="s">
        <v>439</v>
      </c>
      <c r="G61" s="19" t="s">
        <v>440</v>
      </c>
      <c r="H61" s="19" t="s">
        <v>188</v>
      </c>
      <c r="I61" s="19" t="s">
        <v>26</v>
      </c>
      <c r="J61" s="19">
        <v>2</v>
      </c>
      <c r="K61" s="19" t="s">
        <v>540</v>
      </c>
      <c r="L61" s="19"/>
      <c r="M61" s="19">
        <v>2</v>
      </c>
      <c r="N61" s="19">
        <v>2</v>
      </c>
      <c r="O61" s="19">
        <f t="shared" si="10"/>
        <v>2</v>
      </c>
      <c r="P61" s="19"/>
      <c r="Q61" s="19" t="s">
        <v>27</v>
      </c>
      <c r="R61" s="19" t="s">
        <v>28</v>
      </c>
      <c r="S61" s="19" t="s">
        <v>441</v>
      </c>
      <c r="T61" s="20" t="s">
        <v>356</v>
      </c>
      <c r="U61" s="19">
        <v>21942</v>
      </c>
      <c r="V61" s="19">
        <v>0</v>
      </c>
      <c r="W61" s="19">
        <v>0</v>
      </c>
      <c r="X61" s="19">
        <v>21942</v>
      </c>
      <c r="Y61" s="19">
        <f t="shared" si="11"/>
        <v>21942</v>
      </c>
      <c r="Z61" s="19" t="s">
        <v>27</v>
      </c>
      <c r="AA61" s="19"/>
      <c r="AB61" s="19" t="s">
        <v>27</v>
      </c>
      <c r="AC61" s="19" t="s">
        <v>27</v>
      </c>
      <c r="AD61" s="19">
        <v>0</v>
      </c>
      <c r="AE61" s="19" t="s">
        <v>27</v>
      </c>
      <c r="AF61" s="19"/>
      <c r="AG61" s="19">
        <f t="shared" si="12"/>
        <v>0</v>
      </c>
      <c r="AH61" s="19">
        <f t="shared" si="13"/>
        <v>0</v>
      </c>
      <c r="AI61" s="19">
        <f t="shared" si="14"/>
        <v>21942</v>
      </c>
      <c r="AJ61" s="31"/>
      <c r="AK61" s="31"/>
      <c r="AL61" s="19">
        <f t="shared" si="15"/>
        <v>0</v>
      </c>
      <c r="AM61" s="19">
        <f t="shared" si="18"/>
        <v>0</v>
      </c>
      <c r="AN61" s="19">
        <f t="shared" si="16"/>
        <v>0</v>
      </c>
      <c r="AO61" s="19">
        <f t="shared" si="17"/>
        <v>21942</v>
      </c>
      <c r="AP61" s="19"/>
      <c r="AQ61" s="19"/>
      <c r="AR61" s="19" t="s">
        <v>27</v>
      </c>
    </row>
    <row r="62" spans="1:44" s="2" customFormat="1" x14ac:dyDescent="0.2">
      <c r="A62" s="19">
        <v>1516</v>
      </c>
      <c r="B62" s="19" t="s">
        <v>20</v>
      </c>
      <c r="C62" s="19" t="s">
        <v>372</v>
      </c>
      <c r="D62" s="19" t="s">
        <v>373</v>
      </c>
      <c r="E62" s="19" t="s">
        <v>121</v>
      </c>
      <c r="F62" s="19" t="s">
        <v>374</v>
      </c>
      <c r="G62" s="19" t="s">
        <v>375</v>
      </c>
      <c r="H62" s="19" t="s">
        <v>188</v>
      </c>
      <c r="I62" s="19" t="s">
        <v>26</v>
      </c>
      <c r="J62" s="19">
        <v>2</v>
      </c>
      <c r="K62" s="19" t="s">
        <v>540</v>
      </c>
      <c r="L62" s="19"/>
      <c r="M62" s="19">
        <v>2</v>
      </c>
      <c r="N62" s="19">
        <v>1</v>
      </c>
      <c r="O62" s="19">
        <f t="shared" si="10"/>
        <v>1.5</v>
      </c>
      <c r="P62" s="19"/>
      <c r="Q62" s="19" t="s">
        <v>27</v>
      </c>
      <c r="R62" s="19" t="s">
        <v>28</v>
      </c>
      <c r="S62" s="19" t="s">
        <v>376</v>
      </c>
      <c r="T62" s="20" t="s">
        <v>356</v>
      </c>
      <c r="U62" s="19">
        <v>21942</v>
      </c>
      <c r="V62" s="19">
        <v>9723</v>
      </c>
      <c r="W62" s="19">
        <v>9331</v>
      </c>
      <c r="X62" s="19">
        <v>5888</v>
      </c>
      <c r="Y62" s="19">
        <f t="shared" si="11"/>
        <v>12611</v>
      </c>
      <c r="Z62" s="19" t="s">
        <v>377</v>
      </c>
      <c r="AA62" s="19"/>
      <c r="AB62" s="19" t="s">
        <v>378</v>
      </c>
      <c r="AC62" s="19" t="s">
        <v>378</v>
      </c>
      <c r="AD62" s="19">
        <v>0</v>
      </c>
      <c r="AE62" s="19" t="s">
        <v>27</v>
      </c>
      <c r="AF62" s="19"/>
      <c r="AG62" s="19">
        <f t="shared" si="12"/>
        <v>0</v>
      </c>
      <c r="AH62" s="19">
        <f t="shared" si="13"/>
        <v>0</v>
      </c>
      <c r="AI62" s="19">
        <f t="shared" si="14"/>
        <v>12611</v>
      </c>
      <c r="AJ62" s="31"/>
      <c r="AK62" s="31"/>
      <c r="AL62" s="19">
        <f t="shared" si="15"/>
        <v>0</v>
      </c>
      <c r="AM62" s="19">
        <f t="shared" si="18"/>
        <v>0</v>
      </c>
      <c r="AN62" s="19">
        <f t="shared" si="16"/>
        <v>0</v>
      </c>
      <c r="AO62" s="19">
        <f t="shared" si="17"/>
        <v>12611</v>
      </c>
      <c r="AP62" s="19"/>
      <c r="AQ62" s="19"/>
      <c r="AR62" s="19" t="s">
        <v>27</v>
      </c>
    </row>
    <row r="63" spans="1:44" s="2" customFormat="1" x14ac:dyDescent="0.2">
      <c r="A63" s="19">
        <v>1516</v>
      </c>
      <c r="B63" s="19" t="s">
        <v>20</v>
      </c>
      <c r="C63" s="19" t="s">
        <v>46</v>
      </c>
      <c r="D63" s="19" t="s">
        <v>47</v>
      </c>
      <c r="E63" s="19" t="s">
        <v>48</v>
      </c>
      <c r="F63" s="19" t="s">
        <v>49</v>
      </c>
      <c r="G63" s="19" t="s">
        <v>50</v>
      </c>
      <c r="H63" s="19" t="s">
        <v>188</v>
      </c>
      <c r="I63" s="19" t="s">
        <v>26</v>
      </c>
      <c r="J63" s="19">
        <v>1</v>
      </c>
      <c r="K63" s="19" t="s">
        <v>541</v>
      </c>
      <c r="L63" s="19"/>
      <c r="M63" s="19">
        <v>1</v>
      </c>
      <c r="N63" s="19">
        <v>2</v>
      </c>
      <c r="O63" s="19">
        <f t="shared" si="10"/>
        <v>1.5</v>
      </c>
      <c r="P63" s="19"/>
      <c r="Q63" s="19" t="s">
        <v>27</v>
      </c>
      <c r="R63" s="19" t="s">
        <v>28</v>
      </c>
      <c r="S63" s="19" t="s">
        <v>51</v>
      </c>
      <c r="T63" s="20" t="s">
        <v>356</v>
      </c>
      <c r="U63" s="19">
        <v>19899</v>
      </c>
      <c r="V63" s="19">
        <v>15464</v>
      </c>
      <c r="W63" s="19">
        <v>8091</v>
      </c>
      <c r="X63" s="19">
        <v>4435</v>
      </c>
      <c r="Y63" s="19">
        <f t="shared" si="11"/>
        <v>11808</v>
      </c>
      <c r="Z63" s="19" t="s">
        <v>27</v>
      </c>
      <c r="AA63" s="19"/>
      <c r="AB63" s="19" t="s">
        <v>52</v>
      </c>
      <c r="AC63" s="19" t="s">
        <v>52</v>
      </c>
      <c r="AD63" s="19">
        <v>0</v>
      </c>
      <c r="AE63" s="19" t="s">
        <v>27</v>
      </c>
      <c r="AF63" s="19"/>
      <c r="AG63" s="19">
        <f t="shared" si="12"/>
        <v>0</v>
      </c>
      <c r="AH63" s="19">
        <f t="shared" si="13"/>
        <v>0</v>
      </c>
      <c r="AI63" s="19">
        <f t="shared" si="14"/>
        <v>11808</v>
      </c>
      <c r="AJ63" s="31"/>
      <c r="AK63" s="31"/>
      <c r="AL63" s="19">
        <f t="shared" si="15"/>
        <v>0</v>
      </c>
      <c r="AM63" s="19">
        <f t="shared" si="18"/>
        <v>0</v>
      </c>
      <c r="AN63" s="19">
        <f t="shared" si="16"/>
        <v>0</v>
      </c>
      <c r="AO63" s="19">
        <f t="shared" si="17"/>
        <v>11808</v>
      </c>
      <c r="AP63" s="19"/>
      <c r="AQ63" s="19"/>
      <c r="AR63" s="19" t="s">
        <v>27</v>
      </c>
    </row>
    <row r="64" spans="1:44" s="2" customFormat="1" x14ac:dyDescent="0.2">
      <c r="A64" s="19">
        <v>1516</v>
      </c>
      <c r="B64" s="19" t="s">
        <v>20</v>
      </c>
      <c r="C64" s="19" t="s">
        <v>473</v>
      </c>
      <c r="D64" s="22" t="s">
        <v>542</v>
      </c>
      <c r="E64" s="19" t="s">
        <v>474</v>
      </c>
      <c r="F64" s="19" t="s">
        <v>475</v>
      </c>
      <c r="G64" s="19" t="s">
        <v>476</v>
      </c>
      <c r="H64" s="19" t="s">
        <v>188</v>
      </c>
      <c r="I64" s="19" t="s">
        <v>26</v>
      </c>
      <c r="J64" s="19">
        <v>1</v>
      </c>
      <c r="K64" s="22" t="s">
        <v>541</v>
      </c>
      <c r="L64" s="22"/>
      <c r="M64" s="19">
        <v>2</v>
      </c>
      <c r="N64" s="19">
        <v>1</v>
      </c>
      <c r="O64" s="19">
        <f t="shared" si="10"/>
        <v>1.5</v>
      </c>
      <c r="P64" s="19">
        <v>1</v>
      </c>
      <c r="Q64" s="19" t="s">
        <v>27</v>
      </c>
      <c r="R64" s="19" t="s">
        <v>28</v>
      </c>
      <c r="S64" s="19" t="s">
        <v>383</v>
      </c>
      <c r="T64" s="20" t="s">
        <v>356</v>
      </c>
      <c r="U64" s="19">
        <v>21245</v>
      </c>
      <c r="V64" s="19">
        <v>9000</v>
      </c>
      <c r="W64" s="19">
        <v>10553</v>
      </c>
      <c r="X64" s="19">
        <v>10692</v>
      </c>
      <c r="Y64" s="19">
        <f t="shared" si="11"/>
        <v>10692</v>
      </c>
      <c r="Z64" s="19" t="s">
        <v>27</v>
      </c>
      <c r="AA64" s="19"/>
      <c r="AB64" s="19" t="s">
        <v>420</v>
      </c>
      <c r="AC64" s="19" t="s">
        <v>420</v>
      </c>
      <c r="AD64" s="19">
        <v>0</v>
      </c>
      <c r="AE64" s="19" t="s">
        <v>27</v>
      </c>
      <c r="AF64" s="19"/>
      <c r="AG64" s="19">
        <f t="shared" si="12"/>
        <v>0</v>
      </c>
      <c r="AH64" s="19">
        <f t="shared" si="13"/>
        <v>0</v>
      </c>
      <c r="AI64" s="19">
        <f t="shared" si="14"/>
        <v>10692</v>
      </c>
      <c r="AJ64" s="31"/>
      <c r="AK64" s="31"/>
      <c r="AL64" s="19">
        <f t="shared" si="15"/>
        <v>0</v>
      </c>
      <c r="AM64" s="19">
        <f t="shared" si="18"/>
        <v>0</v>
      </c>
      <c r="AN64" s="19">
        <f t="shared" si="16"/>
        <v>0</v>
      </c>
      <c r="AO64" s="19">
        <f t="shared" si="17"/>
        <v>10692</v>
      </c>
      <c r="AP64" s="19"/>
      <c r="AQ64" s="19"/>
      <c r="AR64" s="19" t="s">
        <v>27</v>
      </c>
    </row>
    <row r="65" spans="1:44" s="2" customFormat="1" x14ac:dyDescent="0.2">
      <c r="A65" s="21">
        <v>93</v>
      </c>
      <c r="B65" s="21" t="s">
        <v>20</v>
      </c>
      <c r="C65" s="21" t="s">
        <v>553</v>
      </c>
      <c r="D65" s="21" t="s">
        <v>554</v>
      </c>
      <c r="E65" s="21" t="s">
        <v>555</v>
      </c>
      <c r="F65" s="21" t="s">
        <v>556</v>
      </c>
      <c r="G65" s="21" t="s">
        <v>557</v>
      </c>
      <c r="H65" s="21" t="s">
        <v>188</v>
      </c>
      <c r="I65" s="21" t="s">
        <v>26</v>
      </c>
      <c r="J65" s="21">
        <v>2</v>
      </c>
      <c r="K65" s="21" t="s">
        <v>540</v>
      </c>
      <c r="L65" s="21"/>
      <c r="M65" s="21">
        <v>2</v>
      </c>
      <c r="N65" s="21">
        <v>2</v>
      </c>
      <c r="O65" s="19">
        <f t="shared" si="10"/>
        <v>2</v>
      </c>
      <c r="P65" s="21"/>
      <c r="Q65" s="21"/>
      <c r="R65" s="21" t="s">
        <v>28</v>
      </c>
      <c r="S65" s="21" t="s">
        <v>558</v>
      </c>
      <c r="T65" s="20" t="s">
        <v>356</v>
      </c>
      <c r="U65" s="21">
        <v>20549</v>
      </c>
      <c r="V65" s="21">
        <v>5778</v>
      </c>
      <c r="W65" s="21">
        <v>10183</v>
      </c>
      <c r="X65" s="21">
        <v>8821</v>
      </c>
      <c r="Y65" s="19">
        <f t="shared" si="11"/>
        <v>10366</v>
      </c>
      <c r="Z65" s="21" t="s">
        <v>90</v>
      </c>
      <c r="AA65" s="21">
        <v>1545</v>
      </c>
      <c r="AB65" s="21" t="s">
        <v>559</v>
      </c>
      <c r="AC65" s="21" t="s">
        <v>559</v>
      </c>
      <c r="AD65" s="21">
        <v>0</v>
      </c>
      <c r="AE65" s="21" t="s">
        <v>27</v>
      </c>
      <c r="AF65" s="21"/>
      <c r="AG65" s="19">
        <f t="shared" si="12"/>
        <v>1545</v>
      </c>
      <c r="AH65" s="19">
        <f t="shared" si="13"/>
        <v>1545</v>
      </c>
      <c r="AI65" s="19">
        <f t="shared" si="14"/>
        <v>8821</v>
      </c>
      <c r="AJ65" s="31"/>
      <c r="AK65" s="31"/>
      <c r="AL65" s="19">
        <f t="shared" si="15"/>
        <v>0</v>
      </c>
      <c r="AM65" s="19">
        <f t="shared" si="18"/>
        <v>1545</v>
      </c>
      <c r="AN65" s="19">
        <f t="shared" si="16"/>
        <v>1545</v>
      </c>
      <c r="AO65" s="19">
        <f t="shared" si="17"/>
        <v>8821</v>
      </c>
      <c r="AP65" s="19"/>
      <c r="AQ65" s="19"/>
      <c r="AR65" s="21" t="s">
        <v>27</v>
      </c>
    </row>
    <row r="66" spans="1:44" s="2" customFormat="1" x14ac:dyDescent="0.2">
      <c r="A66" s="19">
        <v>1516</v>
      </c>
      <c r="B66" s="19" t="s">
        <v>20</v>
      </c>
      <c r="C66" s="19" t="s">
        <v>530</v>
      </c>
      <c r="D66" s="19" t="s">
        <v>531</v>
      </c>
      <c r="E66" s="19" t="s">
        <v>27</v>
      </c>
      <c r="F66" s="19" t="s">
        <v>532</v>
      </c>
      <c r="G66" s="19" t="s">
        <v>533</v>
      </c>
      <c r="H66" s="19" t="s">
        <v>188</v>
      </c>
      <c r="I66" s="19" t="s">
        <v>26</v>
      </c>
      <c r="J66" s="19">
        <v>2</v>
      </c>
      <c r="K66" s="19" t="s">
        <v>540</v>
      </c>
      <c r="L66" s="19"/>
      <c r="M66" s="19">
        <v>2</v>
      </c>
      <c r="N66" s="19">
        <v>2</v>
      </c>
      <c r="O66" s="19">
        <f t="shared" si="10"/>
        <v>2</v>
      </c>
      <c r="P66" s="19"/>
      <c r="Q66" s="19" t="s">
        <v>27</v>
      </c>
      <c r="R66" s="19" t="s">
        <v>28</v>
      </c>
      <c r="S66" s="19" t="s">
        <v>534</v>
      </c>
      <c r="T66" s="20" t="s">
        <v>356</v>
      </c>
      <c r="U66" s="19">
        <v>21942</v>
      </c>
      <c r="V66" s="19">
        <v>20500</v>
      </c>
      <c r="W66" s="19">
        <v>15148</v>
      </c>
      <c r="X66" s="19">
        <v>1442</v>
      </c>
      <c r="Y66" s="19">
        <f t="shared" si="11"/>
        <v>6794</v>
      </c>
      <c r="Z66" s="19" t="s">
        <v>27</v>
      </c>
      <c r="AA66" s="19"/>
      <c r="AB66" s="19" t="s">
        <v>132</v>
      </c>
      <c r="AC66" s="19" t="s">
        <v>120</v>
      </c>
      <c r="AD66" s="19">
        <v>0</v>
      </c>
      <c r="AE66" s="19" t="s">
        <v>27</v>
      </c>
      <c r="AF66" s="19"/>
      <c r="AG66" s="19">
        <f t="shared" si="12"/>
        <v>0</v>
      </c>
      <c r="AH66" s="19">
        <f t="shared" si="13"/>
        <v>0</v>
      </c>
      <c r="AI66" s="19">
        <f t="shared" si="14"/>
        <v>6794</v>
      </c>
      <c r="AJ66" s="31"/>
      <c r="AK66" s="31"/>
      <c r="AL66" s="19">
        <f t="shared" si="15"/>
        <v>0</v>
      </c>
      <c r="AM66" s="19">
        <f t="shared" si="18"/>
        <v>0</v>
      </c>
      <c r="AN66" s="19">
        <f t="shared" si="16"/>
        <v>0</v>
      </c>
      <c r="AO66" s="19">
        <f t="shared" si="17"/>
        <v>6794</v>
      </c>
      <c r="AP66" s="19"/>
      <c r="AQ66" s="19"/>
      <c r="AR66" s="19" t="s">
        <v>27</v>
      </c>
    </row>
    <row r="67" spans="1:44" s="2" customFormat="1" x14ac:dyDescent="0.2">
      <c r="A67" s="19">
        <v>1516</v>
      </c>
      <c r="B67" s="19" t="s">
        <v>20</v>
      </c>
      <c r="C67" s="19" t="s">
        <v>379</v>
      </c>
      <c r="D67" s="19" t="s">
        <v>166</v>
      </c>
      <c r="E67" s="19" t="s">
        <v>380</v>
      </c>
      <c r="F67" s="19" t="s">
        <v>381</v>
      </c>
      <c r="G67" s="19" t="s">
        <v>382</v>
      </c>
      <c r="H67" s="19" t="s">
        <v>188</v>
      </c>
      <c r="I67" s="19" t="s">
        <v>26</v>
      </c>
      <c r="J67" s="19">
        <v>2</v>
      </c>
      <c r="K67" s="19" t="s">
        <v>540</v>
      </c>
      <c r="L67" s="19"/>
      <c r="M67" s="19">
        <v>1</v>
      </c>
      <c r="N67" s="19">
        <v>1</v>
      </c>
      <c r="O67" s="19">
        <f t="shared" si="10"/>
        <v>1</v>
      </c>
      <c r="P67" s="19"/>
      <c r="Q67" s="19" t="s">
        <v>27</v>
      </c>
      <c r="R67" s="19" t="s">
        <v>28</v>
      </c>
      <c r="S67" s="19" t="s">
        <v>383</v>
      </c>
      <c r="T67" s="20" t="s">
        <v>356</v>
      </c>
      <c r="U67" s="19">
        <v>20946</v>
      </c>
      <c r="V67" s="19">
        <v>5927</v>
      </c>
      <c r="W67" s="19">
        <v>17342</v>
      </c>
      <c r="X67" s="19">
        <v>-1545</v>
      </c>
      <c r="Y67" s="19">
        <f t="shared" si="11"/>
        <v>3604</v>
      </c>
      <c r="Z67" s="19" t="s">
        <v>90</v>
      </c>
      <c r="AA67" s="19">
        <v>1545</v>
      </c>
      <c r="AB67" s="19" t="s">
        <v>384</v>
      </c>
      <c r="AC67" s="19" t="s">
        <v>384</v>
      </c>
      <c r="AD67" s="19">
        <v>0</v>
      </c>
      <c r="AE67" s="19" t="s">
        <v>27</v>
      </c>
      <c r="AF67" s="19"/>
      <c r="AG67" s="19">
        <f t="shared" si="12"/>
        <v>1545</v>
      </c>
      <c r="AH67" s="19">
        <f t="shared" si="13"/>
        <v>1545</v>
      </c>
      <c r="AI67" s="19">
        <f t="shared" si="14"/>
        <v>2059</v>
      </c>
      <c r="AJ67" s="31"/>
      <c r="AK67" s="31"/>
      <c r="AL67" s="19">
        <f t="shared" si="15"/>
        <v>0</v>
      </c>
      <c r="AM67" s="19">
        <f t="shared" si="18"/>
        <v>1545</v>
      </c>
      <c r="AN67" s="19">
        <f t="shared" si="16"/>
        <v>1545</v>
      </c>
      <c r="AO67" s="19">
        <f t="shared" si="17"/>
        <v>2059</v>
      </c>
      <c r="AP67" s="19"/>
      <c r="AQ67" s="19"/>
      <c r="AR67" s="19" t="s">
        <v>385</v>
      </c>
    </row>
    <row r="68" spans="1:44" s="2" customFormat="1" x14ac:dyDescent="0.2">
      <c r="A68" s="19">
        <v>1516</v>
      </c>
      <c r="B68" s="19" t="s">
        <v>20</v>
      </c>
      <c r="C68" s="19" t="s">
        <v>189</v>
      </c>
      <c r="D68" s="19" t="s">
        <v>53</v>
      </c>
      <c r="E68" s="19" t="s">
        <v>190</v>
      </c>
      <c r="F68" s="19" t="s">
        <v>191</v>
      </c>
      <c r="G68" s="19" t="s">
        <v>192</v>
      </c>
      <c r="H68" s="19" t="s">
        <v>188</v>
      </c>
      <c r="I68" s="19" t="s">
        <v>26</v>
      </c>
      <c r="J68" s="19">
        <v>1</v>
      </c>
      <c r="K68" s="19" t="s">
        <v>541</v>
      </c>
      <c r="L68" s="19"/>
      <c r="M68" s="19">
        <v>1</v>
      </c>
      <c r="N68" s="19">
        <v>1</v>
      </c>
      <c r="O68" s="19">
        <f t="shared" si="10"/>
        <v>1</v>
      </c>
      <c r="P68" s="19">
        <v>1</v>
      </c>
      <c r="Q68" s="19" t="s">
        <v>27</v>
      </c>
      <c r="R68" s="19" t="s">
        <v>28</v>
      </c>
      <c r="S68" s="19" t="s">
        <v>193</v>
      </c>
      <c r="T68" s="20" t="s">
        <v>356</v>
      </c>
      <c r="U68" s="19">
        <v>21942</v>
      </c>
      <c r="V68" s="19">
        <v>8555</v>
      </c>
      <c r="W68" s="19">
        <v>36901</v>
      </c>
      <c r="X68" s="19">
        <v>0</v>
      </c>
      <c r="Y68" s="19">
        <f t="shared" si="11"/>
        <v>-14959</v>
      </c>
      <c r="Z68" s="19" t="s">
        <v>27</v>
      </c>
      <c r="AA68" s="19"/>
      <c r="AB68" s="19" t="s">
        <v>194</v>
      </c>
      <c r="AC68" s="19" t="s">
        <v>194</v>
      </c>
      <c r="AD68" s="19">
        <v>0</v>
      </c>
      <c r="AE68" s="19" t="s">
        <v>27</v>
      </c>
      <c r="AF68" s="19"/>
      <c r="AG68" s="19">
        <f t="shared" si="12"/>
        <v>0</v>
      </c>
      <c r="AH68" s="19">
        <f t="shared" si="13"/>
        <v>0</v>
      </c>
      <c r="AI68" s="19">
        <f t="shared" si="14"/>
        <v>-14959</v>
      </c>
      <c r="AJ68" s="31"/>
      <c r="AK68" s="31"/>
      <c r="AL68" s="19">
        <f t="shared" si="15"/>
        <v>0</v>
      </c>
      <c r="AM68" s="19">
        <f t="shared" si="18"/>
        <v>0</v>
      </c>
      <c r="AN68" s="19">
        <f t="shared" si="16"/>
        <v>0</v>
      </c>
      <c r="AO68" s="19">
        <f t="shared" si="17"/>
        <v>-14959</v>
      </c>
      <c r="AP68" s="19"/>
      <c r="AQ68" s="19"/>
      <c r="AR68" s="19" t="s">
        <v>27</v>
      </c>
    </row>
    <row r="69" spans="1:44" s="2" customFormat="1" x14ac:dyDescent="0.2">
      <c r="A69" s="2">
        <v>1516</v>
      </c>
      <c r="B69" s="2" t="s">
        <v>20</v>
      </c>
      <c r="C69" s="2" t="s">
        <v>112</v>
      </c>
      <c r="D69" s="2" t="s">
        <v>113</v>
      </c>
      <c r="E69" s="2" t="s">
        <v>114</v>
      </c>
      <c r="F69" s="2" t="s">
        <v>115</v>
      </c>
      <c r="G69" s="2" t="s">
        <v>116</v>
      </c>
      <c r="H69" s="2" t="s">
        <v>188</v>
      </c>
      <c r="I69" s="2" t="s">
        <v>26</v>
      </c>
      <c r="J69" s="2">
        <v>1</v>
      </c>
      <c r="K69" s="2" t="s">
        <v>541</v>
      </c>
      <c r="M69" s="2">
        <v>1</v>
      </c>
      <c r="N69" s="2">
        <v>2.5</v>
      </c>
      <c r="O69" s="2">
        <f t="shared" si="10"/>
        <v>1.75</v>
      </c>
      <c r="Q69" s="2" t="s">
        <v>27</v>
      </c>
      <c r="R69" s="2" t="s">
        <v>28</v>
      </c>
      <c r="S69" s="2" t="s">
        <v>117</v>
      </c>
      <c r="T69" s="6" t="s">
        <v>31</v>
      </c>
      <c r="U69" s="2">
        <v>23367</v>
      </c>
      <c r="V69" s="2">
        <v>23367</v>
      </c>
      <c r="W69" s="2">
        <v>0</v>
      </c>
      <c r="X69" s="2">
        <v>0</v>
      </c>
      <c r="Y69" s="2">
        <f t="shared" si="11"/>
        <v>23367</v>
      </c>
      <c r="Z69" s="2" t="s">
        <v>27</v>
      </c>
      <c r="AB69" s="2" t="s">
        <v>118</v>
      </c>
      <c r="AC69" s="2" t="s">
        <v>118</v>
      </c>
      <c r="AD69" s="2">
        <v>2100</v>
      </c>
      <c r="AE69" s="2" t="s">
        <v>83</v>
      </c>
      <c r="AF69" s="2">
        <v>995</v>
      </c>
      <c r="AG69" s="2">
        <f t="shared" si="12"/>
        <v>995</v>
      </c>
      <c r="AH69" s="2">
        <f t="shared" si="13"/>
        <v>3095</v>
      </c>
      <c r="AI69" s="2">
        <f t="shared" si="14"/>
        <v>20272</v>
      </c>
      <c r="AJ69" s="31"/>
      <c r="AK69" s="31"/>
      <c r="AL69" s="2">
        <f t="shared" si="15"/>
        <v>0</v>
      </c>
      <c r="AM69" s="2">
        <f t="shared" si="18"/>
        <v>995</v>
      </c>
      <c r="AN69" s="2">
        <f t="shared" si="16"/>
        <v>3095</v>
      </c>
      <c r="AO69" s="2">
        <f t="shared" si="17"/>
        <v>20272</v>
      </c>
      <c r="AR69" s="2" t="s">
        <v>27</v>
      </c>
    </row>
    <row r="70" spans="1:44" s="2" customFormat="1" x14ac:dyDescent="0.2">
      <c r="A70" s="2">
        <v>1516</v>
      </c>
      <c r="B70" s="2" t="s">
        <v>20</v>
      </c>
      <c r="C70" s="2" t="s">
        <v>279</v>
      </c>
      <c r="D70" s="2" t="s">
        <v>280</v>
      </c>
      <c r="E70" s="2" t="s">
        <v>239</v>
      </c>
      <c r="F70" s="2" t="s">
        <v>281</v>
      </c>
      <c r="G70" s="2" t="s">
        <v>282</v>
      </c>
      <c r="H70" s="2" t="s">
        <v>188</v>
      </c>
      <c r="I70" s="2" t="s">
        <v>26</v>
      </c>
      <c r="J70" s="2">
        <v>1</v>
      </c>
      <c r="K70" s="2" t="s">
        <v>541</v>
      </c>
      <c r="M70" s="2">
        <v>1</v>
      </c>
      <c r="N70" s="2">
        <v>3</v>
      </c>
      <c r="O70" s="2">
        <f t="shared" si="10"/>
        <v>2</v>
      </c>
      <c r="Q70" s="2" t="s">
        <v>27</v>
      </c>
      <c r="R70" s="2" t="s">
        <v>28</v>
      </c>
      <c r="S70" s="2" t="s">
        <v>169</v>
      </c>
      <c r="T70" s="6" t="s">
        <v>31</v>
      </c>
      <c r="U70" s="2">
        <v>21942</v>
      </c>
      <c r="V70" s="2">
        <v>21942</v>
      </c>
      <c r="W70" s="2">
        <v>17882</v>
      </c>
      <c r="X70" s="2">
        <v>0</v>
      </c>
      <c r="Y70" s="2">
        <f t="shared" si="11"/>
        <v>4060</v>
      </c>
      <c r="Z70" s="2" t="s">
        <v>109</v>
      </c>
      <c r="AA70" s="2">
        <v>510</v>
      </c>
      <c r="AB70" s="2" t="s">
        <v>283</v>
      </c>
      <c r="AC70" s="2" t="s">
        <v>261</v>
      </c>
      <c r="AD70" s="2">
        <v>0</v>
      </c>
      <c r="AE70" s="2" t="s">
        <v>27</v>
      </c>
      <c r="AG70" s="2">
        <f t="shared" si="12"/>
        <v>510</v>
      </c>
      <c r="AH70" s="2">
        <f t="shared" si="13"/>
        <v>510</v>
      </c>
      <c r="AI70" s="2">
        <f t="shared" si="14"/>
        <v>3550</v>
      </c>
      <c r="AJ70" s="31"/>
      <c r="AK70" s="31"/>
      <c r="AL70" s="2">
        <f t="shared" si="15"/>
        <v>0</v>
      </c>
      <c r="AM70" s="2">
        <f t="shared" si="18"/>
        <v>510</v>
      </c>
      <c r="AN70" s="2">
        <f t="shared" si="16"/>
        <v>510</v>
      </c>
      <c r="AO70" s="2">
        <f t="shared" si="17"/>
        <v>3550</v>
      </c>
      <c r="AR70" s="2" t="s">
        <v>27</v>
      </c>
    </row>
    <row r="71" spans="1:44" s="28" customFormat="1" x14ac:dyDescent="0.2">
      <c r="A71" s="2">
        <v>1516</v>
      </c>
      <c r="B71" s="2" t="s">
        <v>20</v>
      </c>
      <c r="C71" s="2" t="s">
        <v>521</v>
      </c>
      <c r="D71" s="2" t="s">
        <v>522</v>
      </c>
      <c r="E71" s="2" t="s">
        <v>523</v>
      </c>
      <c r="F71" s="2" t="s">
        <v>519</v>
      </c>
      <c r="G71" s="2" t="s">
        <v>524</v>
      </c>
      <c r="H71" s="2" t="s">
        <v>188</v>
      </c>
      <c r="I71" s="2" t="s">
        <v>26</v>
      </c>
      <c r="J71" s="2">
        <v>1</v>
      </c>
      <c r="K71" s="3" t="s">
        <v>541</v>
      </c>
      <c r="L71" s="3"/>
      <c r="M71" s="2">
        <v>3</v>
      </c>
      <c r="N71" s="2">
        <v>1.5</v>
      </c>
      <c r="O71" s="2">
        <f t="shared" si="10"/>
        <v>2.25</v>
      </c>
      <c r="P71" s="2"/>
      <c r="Q71" s="2" t="s">
        <v>27</v>
      </c>
      <c r="R71" s="2" t="s">
        <v>28</v>
      </c>
      <c r="S71" s="2" t="s">
        <v>525</v>
      </c>
      <c r="T71" s="6" t="s">
        <v>31</v>
      </c>
      <c r="U71" s="2">
        <v>27204</v>
      </c>
      <c r="V71" s="2">
        <v>20092.48</v>
      </c>
      <c r="W71" s="2">
        <v>0</v>
      </c>
      <c r="X71" s="2">
        <v>7111.52</v>
      </c>
      <c r="Y71" s="2">
        <f t="shared" si="11"/>
        <v>27204</v>
      </c>
      <c r="Z71" s="2" t="s">
        <v>526</v>
      </c>
      <c r="AA71" s="2"/>
      <c r="AB71" s="2" t="s">
        <v>527</v>
      </c>
      <c r="AC71" s="2" t="s">
        <v>527</v>
      </c>
      <c r="AD71" s="2">
        <v>1925</v>
      </c>
      <c r="AE71" s="2" t="s">
        <v>528</v>
      </c>
      <c r="AF71" s="2"/>
      <c r="AG71" s="2">
        <f t="shared" si="12"/>
        <v>0</v>
      </c>
      <c r="AH71" s="2">
        <f t="shared" si="13"/>
        <v>1925</v>
      </c>
      <c r="AI71" s="2">
        <f t="shared" si="14"/>
        <v>25279</v>
      </c>
      <c r="AJ71" s="31"/>
      <c r="AK71" s="31"/>
      <c r="AL71" s="2">
        <f t="shared" si="15"/>
        <v>0</v>
      </c>
      <c r="AM71" s="2">
        <f t="shared" si="18"/>
        <v>0</v>
      </c>
      <c r="AN71" s="2">
        <f t="shared" si="16"/>
        <v>1925</v>
      </c>
      <c r="AO71" s="2">
        <f t="shared" si="17"/>
        <v>25279</v>
      </c>
      <c r="AP71" s="2"/>
      <c r="AQ71" s="2"/>
      <c r="AR71" s="2" t="s">
        <v>529</v>
      </c>
    </row>
    <row r="72" spans="1:44" s="24" customFormat="1" x14ac:dyDescent="0.2">
      <c r="A72" s="2">
        <v>1516</v>
      </c>
      <c r="B72" s="2" t="s">
        <v>20</v>
      </c>
      <c r="C72" s="2" t="s">
        <v>469</v>
      </c>
      <c r="D72" s="2" t="s">
        <v>355</v>
      </c>
      <c r="E72" s="2" t="s">
        <v>27</v>
      </c>
      <c r="F72" s="2" t="s">
        <v>470</v>
      </c>
      <c r="G72" s="2" t="s">
        <v>471</v>
      </c>
      <c r="H72" s="2" t="s">
        <v>188</v>
      </c>
      <c r="I72" s="2" t="s">
        <v>26</v>
      </c>
      <c r="J72" s="2">
        <v>1</v>
      </c>
      <c r="K72" s="3" t="s">
        <v>541</v>
      </c>
      <c r="L72" s="3"/>
      <c r="M72" s="2">
        <v>2</v>
      </c>
      <c r="N72" s="2">
        <v>2.5</v>
      </c>
      <c r="O72" s="2">
        <f t="shared" si="10"/>
        <v>2.25</v>
      </c>
      <c r="P72" s="2"/>
      <c r="Q72" s="2" t="s">
        <v>27</v>
      </c>
      <c r="R72" s="2" t="s">
        <v>28</v>
      </c>
      <c r="S72" s="2" t="s">
        <v>65</v>
      </c>
      <c r="T72" s="6" t="s">
        <v>31</v>
      </c>
      <c r="U72" s="2">
        <v>26442</v>
      </c>
      <c r="V72" s="2">
        <v>26442</v>
      </c>
      <c r="W72" s="2">
        <v>0</v>
      </c>
      <c r="X72" s="2">
        <v>0</v>
      </c>
      <c r="Y72" s="2">
        <f t="shared" si="11"/>
        <v>26442</v>
      </c>
      <c r="Z72" s="2" t="s">
        <v>27</v>
      </c>
      <c r="AA72" s="2"/>
      <c r="AB72" s="2" t="s">
        <v>472</v>
      </c>
      <c r="AC72" s="2" t="s">
        <v>472</v>
      </c>
      <c r="AD72" s="2">
        <v>2100</v>
      </c>
      <c r="AE72" s="2" t="s">
        <v>27</v>
      </c>
      <c r="AF72" s="2"/>
      <c r="AG72" s="2">
        <f t="shared" si="12"/>
        <v>0</v>
      </c>
      <c r="AH72" s="2">
        <f t="shared" si="13"/>
        <v>2100</v>
      </c>
      <c r="AI72" s="2">
        <f t="shared" si="14"/>
        <v>24342</v>
      </c>
      <c r="AJ72" s="31"/>
      <c r="AK72" s="31"/>
      <c r="AL72" s="2">
        <f t="shared" si="15"/>
        <v>0</v>
      </c>
      <c r="AM72" s="2">
        <f t="shared" si="18"/>
        <v>0</v>
      </c>
      <c r="AN72" s="2">
        <f t="shared" si="16"/>
        <v>2100</v>
      </c>
      <c r="AO72" s="2">
        <f t="shared" si="17"/>
        <v>24342</v>
      </c>
      <c r="AP72" s="2"/>
      <c r="AQ72" s="2"/>
      <c r="AR72" s="2" t="s">
        <v>27</v>
      </c>
    </row>
    <row r="73" spans="1:44" s="2" customFormat="1" x14ac:dyDescent="0.2">
      <c r="A73" s="2">
        <v>1516</v>
      </c>
      <c r="B73" s="2" t="s">
        <v>20</v>
      </c>
      <c r="C73" s="2" t="s">
        <v>339</v>
      </c>
      <c r="D73" s="2" t="s">
        <v>338</v>
      </c>
      <c r="E73" s="2" t="s">
        <v>340</v>
      </c>
      <c r="F73" s="2" t="s">
        <v>341</v>
      </c>
      <c r="G73" s="2" t="s">
        <v>342</v>
      </c>
      <c r="H73" s="2" t="s">
        <v>188</v>
      </c>
      <c r="I73" s="2" t="s">
        <v>26</v>
      </c>
      <c r="J73" s="2">
        <v>2</v>
      </c>
      <c r="K73" s="2" t="s">
        <v>540</v>
      </c>
      <c r="M73" s="2">
        <v>2</v>
      </c>
      <c r="N73" s="2">
        <v>2.5</v>
      </c>
      <c r="O73" s="2">
        <f t="shared" si="10"/>
        <v>2.25</v>
      </c>
      <c r="Q73" s="2" t="s">
        <v>27</v>
      </c>
      <c r="R73" s="2" t="s">
        <v>28</v>
      </c>
      <c r="S73" s="2" t="s">
        <v>29</v>
      </c>
      <c r="T73" s="6" t="s">
        <v>31</v>
      </c>
      <c r="U73" s="2">
        <v>21942</v>
      </c>
      <c r="V73" s="2">
        <v>21942</v>
      </c>
      <c r="W73" s="2">
        <v>0</v>
      </c>
      <c r="X73" s="2">
        <v>0</v>
      </c>
      <c r="Y73" s="2">
        <f t="shared" si="11"/>
        <v>21942</v>
      </c>
      <c r="Z73" s="2" t="s">
        <v>27</v>
      </c>
      <c r="AB73" s="2" t="s">
        <v>30</v>
      </c>
      <c r="AC73" s="2" t="s">
        <v>30</v>
      </c>
      <c r="AD73" s="2">
        <v>2100</v>
      </c>
      <c r="AE73" s="2" t="s">
        <v>27</v>
      </c>
      <c r="AG73" s="2">
        <f t="shared" si="12"/>
        <v>0</v>
      </c>
      <c r="AH73" s="2">
        <f t="shared" si="13"/>
        <v>2100</v>
      </c>
      <c r="AI73" s="2">
        <f t="shared" si="14"/>
        <v>19842</v>
      </c>
      <c r="AJ73" s="31"/>
      <c r="AK73" s="31"/>
      <c r="AL73" s="2">
        <f t="shared" si="15"/>
        <v>0</v>
      </c>
      <c r="AM73" s="2">
        <f t="shared" si="18"/>
        <v>0</v>
      </c>
      <c r="AN73" s="2">
        <f t="shared" si="16"/>
        <v>2100</v>
      </c>
      <c r="AO73" s="2">
        <f t="shared" si="17"/>
        <v>19842</v>
      </c>
      <c r="AR73" s="2" t="s">
        <v>27</v>
      </c>
    </row>
    <row r="74" spans="1:44" s="2" customFormat="1" x14ac:dyDescent="0.2">
      <c r="A74" s="2">
        <v>1516</v>
      </c>
      <c r="B74" s="2" t="s">
        <v>20</v>
      </c>
      <c r="C74" s="2" t="s">
        <v>421</v>
      </c>
      <c r="D74" s="2" t="s">
        <v>422</v>
      </c>
      <c r="E74" s="2" t="s">
        <v>284</v>
      </c>
      <c r="F74" s="2" t="s">
        <v>423</v>
      </c>
      <c r="G74" s="2" t="s">
        <v>424</v>
      </c>
      <c r="H74" s="2" t="s">
        <v>188</v>
      </c>
      <c r="I74" s="2" t="s">
        <v>26</v>
      </c>
      <c r="J74" s="2">
        <v>2</v>
      </c>
      <c r="K74" s="2" t="s">
        <v>540</v>
      </c>
      <c r="M74" s="2">
        <v>2.5</v>
      </c>
      <c r="N74" s="2">
        <v>2</v>
      </c>
      <c r="O74" s="2">
        <f t="shared" ref="O74:O105" si="19">(M74+N74)/2</f>
        <v>2.25</v>
      </c>
      <c r="Q74" s="2" t="s">
        <v>27</v>
      </c>
      <c r="R74" s="2" t="s">
        <v>28</v>
      </c>
      <c r="S74" s="2" t="s">
        <v>425</v>
      </c>
      <c r="T74" s="6" t="s">
        <v>31</v>
      </c>
      <c r="U74" s="2">
        <v>21942</v>
      </c>
      <c r="V74" s="2">
        <v>21942</v>
      </c>
      <c r="W74" s="2">
        <v>0</v>
      </c>
      <c r="X74" s="2">
        <v>0</v>
      </c>
      <c r="Y74" s="2">
        <f t="shared" ref="Y74:Y97" si="20">U74-W74</f>
        <v>21942</v>
      </c>
      <c r="Z74" s="2" t="s">
        <v>27</v>
      </c>
      <c r="AB74" s="2" t="s">
        <v>30</v>
      </c>
      <c r="AC74" s="2" t="s">
        <v>30</v>
      </c>
      <c r="AD74" s="2">
        <v>2100</v>
      </c>
      <c r="AE74" s="2" t="s">
        <v>27</v>
      </c>
      <c r="AG74" s="2">
        <f t="shared" ref="AG74:AG105" si="21">AA74+AF74</f>
        <v>0</v>
      </c>
      <c r="AH74" s="2">
        <f t="shared" ref="AH74:AH105" si="22">AD74+AG74</f>
        <v>2100</v>
      </c>
      <c r="AI74" s="2">
        <f t="shared" ref="AI74:AI105" si="23">Y74-AH74</f>
        <v>19842</v>
      </c>
      <c r="AJ74" s="31"/>
      <c r="AK74" s="31"/>
      <c r="AL74" s="2">
        <f t="shared" ref="AL74:AL105" si="24">AJ74+AK74</f>
        <v>0</v>
      </c>
      <c r="AM74" s="2">
        <f t="shared" si="18"/>
        <v>0</v>
      </c>
      <c r="AN74" s="2">
        <f t="shared" ref="AN74:AN105" si="25">AM74+AD74</f>
        <v>2100</v>
      </c>
      <c r="AO74" s="2">
        <f t="shared" ref="AO74:AO105" si="26">Y74-AN74</f>
        <v>19842</v>
      </c>
      <c r="AR74" s="2" t="s">
        <v>27</v>
      </c>
    </row>
    <row r="75" spans="1:44" s="2" customFormat="1" x14ac:dyDescent="0.2">
      <c r="A75" s="2">
        <v>1516</v>
      </c>
      <c r="B75" s="2" t="s">
        <v>20</v>
      </c>
      <c r="C75" s="2" t="s">
        <v>516</v>
      </c>
      <c r="D75" s="2" t="s">
        <v>517</v>
      </c>
      <c r="E75" s="2" t="s">
        <v>518</v>
      </c>
      <c r="F75" s="2" t="s">
        <v>519</v>
      </c>
      <c r="G75" s="2" t="s">
        <v>520</v>
      </c>
      <c r="H75" s="2" t="s">
        <v>188</v>
      </c>
      <c r="I75" s="2" t="s">
        <v>26</v>
      </c>
      <c r="J75" s="2">
        <v>2</v>
      </c>
      <c r="K75" s="2" t="s">
        <v>540</v>
      </c>
      <c r="M75" s="2">
        <v>2</v>
      </c>
      <c r="N75" s="2">
        <v>2.5</v>
      </c>
      <c r="O75" s="2">
        <f t="shared" si="19"/>
        <v>2.25</v>
      </c>
      <c r="Q75" s="2" t="s">
        <v>27</v>
      </c>
      <c r="R75" s="2" t="s">
        <v>28</v>
      </c>
      <c r="S75" s="2" t="s">
        <v>366</v>
      </c>
      <c r="T75" s="6" t="s">
        <v>31</v>
      </c>
      <c r="U75" s="2">
        <v>21942</v>
      </c>
      <c r="V75" s="2">
        <v>21942</v>
      </c>
      <c r="W75" s="2">
        <v>0</v>
      </c>
      <c r="X75" s="2">
        <v>0</v>
      </c>
      <c r="Y75" s="2">
        <f t="shared" si="20"/>
        <v>21942</v>
      </c>
      <c r="Z75" s="2" t="s">
        <v>27</v>
      </c>
      <c r="AB75" s="2" t="s">
        <v>30</v>
      </c>
      <c r="AC75" s="2" t="s">
        <v>30</v>
      </c>
      <c r="AD75" s="2">
        <v>2100</v>
      </c>
      <c r="AE75" s="2" t="s">
        <v>27</v>
      </c>
      <c r="AG75" s="2">
        <f t="shared" si="21"/>
        <v>0</v>
      </c>
      <c r="AH75" s="2">
        <f t="shared" si="22"/>
        <v>2100</v>
      </c>
      <c r="AI75" s="2">
        <f t="shared" si="23"/>
        <v>19842</v>
      </c>
      <c r="AJ75" s="31"/>
      <c r="AK75" s="31"/>
      <c r="AL75" s="2">
        <f t="shared" si="24"/>
        <v>0</v>
      </c>
      <c r="AM75" s="2">
        <f t="shared" si="18"/>
        <v>0</v>
      </c>
      <c r="AN75" s="2">
        <f t="shared" si="25"/>
        <v>2100</v>
      </c>
      <c r="AO75" s="2">
        <f t="shared" si="26"/>
        <v>19842</v>
      </c>
      <c r="AR75" s="2" t="s">
        <v>27</v>
      </c>
    </row>
    <row r="76" spans="1:44" s="2" customFormat="1" x14ac:dyDescent="0.2">
      <c r="A76" s="19">
        <v>1516</v>
      </c>
      <c r="B76" s="19" t="s">
        <v>20</v>
      </c>
      <c r="C76" s="19" t="s">
        <v>497</v>
      </c>
      <c r="D76" s="19" t="s">
        <v>498</v>
      </c>
      <c r="E76" s="19" t="s">
        <v>27</v>
      </c>
      <c r="F76" s="19" t="s">
        <v>499</v>
      </c>
      <c r="G76" s="19" t="s">
        <v>500</v>
      </c>
      <c r="H76" s="19" t="s">
        <v>188</v>
      </c>
      <c r="I76" s="19" t="s">
        <v>26</v>
      </c>
      <c r="J76" s="19">
        <v>1</v>
      </c>
      <c r="K76" s="22" t="s">
        <v>541</v>
      </c>
      <c r="L76" s="22"/>
      <c r="M76" s="19">
        <v>2.5</v>
      </c>
      <c r="N76" s="19">
        <v>2</v>
      </c>
      <c r="O76" s="19">
        <f t="shared" si="19"/>
        <v>2.25</v>
      </c>
      <c r="P76" s="19"/>
      <c r="Q76" s="19" t="s">
        <v>27</v>
      </c>
      <c r="R76" s="19" t="s">
        <v>28</v>
      </c>
      <c r="S76" s="19" t="s">
        <v>501</v>
      </c>
      <c r="T76" s="20" t="s">
        <v>356</v>
      </c>
      <c r="U76" s="19">
        <v>21942</v>
      </c>
      <c r="V76" s="19">
        <v>0</v>
      </c>
      <c r="W76" s="19">
        <v>2383</v>
      </c>
      <c r="X76" s="19">
        <v>19559</v>
      </c>
      <c r="Y76" s="19">
        <f t="shared" si="20"/>
        <v>19559</v>
      </c>
      <c r="Z76" s="19" t="s">
        <v>27</v>
      </c>
      <c r="AA76" s="19"/>
      <c r="AB76" s="19" t="s">
        <v>27</v>
      </c>
      <c r="AC76" s="19" t="s">
        <v>27</v>
      </c>
      <c r="AD76" s="19">
        <v>0</v>
      </c>
      <c r="AE76" s="19" t="s">
        <v>27</v>
      </c>
      <c r="AF76" s="19"/>
      <c r="AG76" s="19">
        <f t="shared" si="21"/>
        <v>0</v>
      </c>
      <c r="AH76" s="19">
        <f t="shared" si="22"/>
        <v>0</v>
      </c>
      <c r="AI76" s="19">
        <f t="shared" si="23"/>
        <v>19559</v>
      </c>
      <c r="AJ76" s="31"/>
      <c r="AK76" s="31"/>
      <c r="AL76" s="19">
        <f t="shared" si="24"/>
        <v>0</v>
      </c>
      <c r="AM76" s="19">
        <f t="shared" si="18"/>
        <v>0</v>
      </c>
      <c r="AN76" s="19">
        <f t="shared" si="25"/>
        <v>0</v>
      </c>
      <c r="AO76" s="19">
        <f t="shared" si="26"/>
        <v>19559</v>
      </c>
      <c r="AP76" s="19"/>
      <c r="AQ76" s="19"/>
      <c r="AR76" s="19" t="s">
        <v>27</v>
      </c>
    </row>
    <row r="77" spans="1:44" s="2" customFormat="1" x14ac:dyDescent="0.2">
      <c r="A77" s="2">
        <v>1516</v>
      </c>
      <c r="B77" s="2" t="s">
        <v>20</v>
      </c>
      <c r="C77" s="2" t="s">
        <v>140</v>
      </c>
      <c r="D77" s="2" t="s">
        <v>141</v>
      </c>
      <c r="E77" s="2" t="s">
        <v>142</v>
      </c>
      <c r="F77" s="2" t="s">
        <v>143</v>
      </c>
      <c r="G77" s="2" t="s">
        <v>144</v>
      </c>
      <c r="H77" s="2" t="s">
        <v>188</v>
      </c>
      <c r="I77" s="2" t="s">
        <v>26</v>
      </c>
      <c r="J77" s="2">
        <v>1</v>
      </c>
      <c r="K77" s="2" t="s">
        <v>541</v>
      </c>
      <c r="M77" s="2">
        <v>2</v>
      </c>
      <c r="N77" s="2">
        <v>2.5</v>
      </c>
      <c r="O77" s="2">
        <f t="shared" si="19"/>
        <v>2.25</v>
      </c>
      <c r="Q77" s="2" t="s">
        <v>27</v>
      </c>
      <c r="R77" s="2" t="s">
        <v>28</v>
      </c>
      <c r="S77" s="2" t="s">
        <v>80</v>
      </c>
      <c r="T77" s="6" t="s">
        <v>31</v>
      </c>
      <c r="U77" s="2">
        <v>21942</v>
      </c>
      <c r="V77" s="2">
        <v>20500</v>
      </c>
      <c r="W77" s="2">
        <v>13911</v>
      </c>
      <c r="X77" s="2">
        <v>1442</v>
      </c>
      <c r="Y77" s="2">
        <f t="shared" si="20"/>
        <v>8031</v>
      </c>
      <c r="Z77" s="2" t="s">
        <v>27</v>
      </c>
      <c r="AB77" s="2" t="s">
        <v>132</v>
      </c>
      <c r="AC77" s="2" t="s">
        <v>120</v>
      </c>
      <c r="AD77" s="2">
        <v>0</v>
      </c>
      <c r="AE77" s="2" t="s">
        <v>27</v>
      </c>
      <c r="AG77" s="2">
        <f t="shared" si="21"/>
        <v>0</v>
      </c>
      <c r="AH77" s="2">
        <f t="shared" si="22"/>
        <v>0</v>
      </c>
      <c r="AI77" s="2">
        <f t="shared" si="23"/>
        <v>8031</v>
      </c>
      <c r="AJ77" s="31"/>
      <c r="AK77" s="31"/>
      <c r="AL77" s="2">
        <f t="shared" si="24"/>
        <v>0</v>
      </c>
      <c r="AM77" s="2">
        <f t="shared" si="18"/>
        <v>0</v>
      </c>
      <c r="AN77" s="2">
        <f t="shared" si="25"/>
        <v>0</v>
      </c>
      <c r="AO77" s="2">
        <f t="shared" si="26"/>
        <v>8031</v>
      </c>
      <c r="AR77" s="2" t="s">
        <v>27</v>
      </c>
    </row>
    <row r="78" spans="1:44" s="2" customFormat="1" x14ac:dyDescent="0.2">
      <c r="A78" s="2">
        <v>1516</v>
      </c>
      <c r="B78" s="2" t="s">
        <v>20</v>
      </c>
      <c r="C78" s="2" t="s">
        <v>357</v>
      </c>
      <c r="D78" s="2" t="s">
        <v>195</v>
      </c>
      <c r="E78" s="2" t="s">
        <v>133</v>
      </c>
      <c r="F78" s="2" t="s">
        <v>358</v>
      </c>
      <c r="G78" s="2" t="s">
        <v>359</v>
      </c>
      <c r="H78" s="2" t="s">
        <v>188</v>
      </c>
      <c r="I78" s="2" t="s">
        <v>26</v>
      </c>
      <c r="J78" s="2">
        <v>2</v>
      </c>
      <c r="K78" s="2" t="s">
        <v>540</v>
      </c>
      <c r="M78" s="2">
        <v>3</v>
      </c>
      <c r="N78" s="2">
        <v>2</v>
      </c>
      <c r="O78" s="2">
        <f t="shared" si="19"/>
        <v>2.5</v>
      </c>
      <c r="Q78" s="2" t="s">
        <v>27</v>
      </c>
      <c r="R78" s="2" t="s">
        <v>28</v>
      </c>
      <c r="S78" s="2" t="s">
        <v>360</v>
      </c>
      <c r="T78" s="6" t="s">
        <v>31</v>
      </c>
      <c r="U78" s="2">
        <v>23769</v>
      </c>
      <c r="V78" s="2">
        <v>23161</v>
      </c>
      <c r="W78" s="2">
        <v>1799</v>
      </c>
      <c r="X78" s="2">
        <v>608</v>
      </c>
      <c r="Y78" s="2">
        <f t="shared" si="20"/>
        <v>21970</v>
      </c>
      <c r="Z78" s="2" t="s">
        <v>361</v>
      </c>
      <c r="AB78" s="2" t="s">
        <v>45</v>
      </c>
      <c r="AC78" s="2" t="s">
        <v>45</v>
      </c>
      <c r="AD78" s="2">
        <v>0</v>
      </c>
      <c r="AE78" s="2" t="s">
        <v>27</v>
      </c>
      <c r="AG78" s="2">
        <f t="shared" si="21"/>
        <v>0</v>
      </c>
      <c r="AH78" s="2">
        <f t="shared" si="22"/>
        <v>0</v>
      </c>
      <c r="AI78" s="2">
        <f t="shared" si="23"/>
        <v>21970</v>
      </c>
      <c r="AJ78" s="31"/>
      <c r="AK78" s="31"/>
      <c r="AL78" s="2">
        <f t="shared" si="24"/>
        <v>0</v>
      </c>
      <c r="AM78" s="2">
        <f t="shared" si="18"/>
        <v>0</v>
      </c>
      <c r="AN78" s="2">
        <f t="shared" si="25"/>
        <v>0</v>
      </c>
      <c r="AO78" s="2">
        <f t="shared" si="26"/>
        <v>21970</v>
      </c>
      <c r="AR78" s="2" t="s">
        <v>27</v>
      </c>
    </row>
    <row r="79" spans="1:44" s="2" customFormat="1" x14ac:dyDescent="0.2">
      <c r="A79" s="19">
        <v>1516</v>
      </c>
      <c r="B79" s="19" t="s">
        <v>20</v>
      </c>
      <c r="C79" s="19" t="s">
        <v>511</v>
      </c>
      <c r="D79" s="19" t="s">
        <v>512</v>
      </c>
      <c r="E79" s="19" t="s">
        <v>27</v>
      </c>
      <c r="F79" s="19" t="s">
        <v>513</v>
      </c>
      <c r="G79" s="19" t="s">
        <v>514</v>
      </c>
      <c r="H79" s="19" t="s">
        <v>188</v>
      </c>
      <c r="I79" s="19" t="s">
        <v>26</v>
      </c>
      <c r="J79" s="19">
        <v>2</v>
      </c>
      <c r="K79" s="19" t="s">
        <v>540</v>
      </c>
      <c r="L79" s="19"/>
      <c r="M79" s="19">
        <v>3</v>
      </c>
      <c r="N79" s="19">
        <v>2</v>
      </c>
      <c r="O79" s="19">
        <f t="shared" si="19"/>
        <v>2.5</v>
      </c>
      <c r="P79" s="19"/>
      <c r="Q79" s="19" t="s">
        <v>27</v>
      </c>
      <c r="R79" s="19" t="s">
        <v>28</v>
      </c>
      <c r="S79" s="19" t="s">
        <v>515</v>
      </c>
      <c r="T79" s="20" t="s">
        <v>356</v>
      </c>
      <c r="U79" s="19">
        <v>21942</v>
      </c>
      <c r="V79" s="19">
        <v>20500</v>
      </c>
      <c r="W79" s="19">
        <v>0</v>
      </c>
      <c r="X79" s="19">
        <v>1442</v>
      </c>
      <c r="Y79" s="19">
        <f t="shared" si="20"/>
        <v>21942</v>
      </c>
      <c r="Z79" s="19" t="s">
        <v>27</v>
      </c>
      <c r="AA79" s="19"/>
      <c r="AB79" s="19" t="s">
        <v>132</v>
      </c>
      <c r="AC79" s="19" t="s">
        <v>132</v>
      </c>
      <c r="AD79" s="19">
        <v>0</v>
      </c>
      <c r="AE79" s="19" t="s">
        <v>27</v>
      </c>
      <c r="AF79" s="19"/>
      <c r="AG79" s="19">
        <f t="shared" si="21"/>
        <v>0</v>
      </c>
      <c r="AH79" s="19">
        <f t="shared" si="22"/>
        <v>0</v>
      </c>
      <c r="AI79" s="19">
        <f t="shared" si="23"/>
        <v>21942</v>
      </c>
      <c r="AJ79" s="31"/>
      <c r="AK79" s="31"/>
      <c r="AL79" s="19">
        <f t="shared" si="24"/>
        <v>0</v>
      </c>
      <c r="AM79" s="19">
        <f t="shared" si="18"/>
        <v>0</v>
      </c>
      <c r="AN79" s="19">
        <f t="shared" si="25"/>
        <v>0</v>
      </c>
      <c r="AO79" s="19">
        <f t="shared" si="26"/>
        <v>21942</v>
      </c>
      <c r="AP79" s="19"/>
      <c r="AQ79" s="19"/>
      <c r="AR79" s="19" t="s">
        <v>27</v>
      </c>
    </row>
    <row r="80" spans="1:44" s="2" customFormat="1" x14ac:dyDescent="0.2">
      <c r="A80" s="2">
        <v>1516</v>
      </c>
      <c r="B80" s="2" t="s">
        <v>20</v>
      </c>
      <c r="C80" s="2" t="s">
        <v>482</v>
      </c>
      <c r="D80" s="2" t="s">
        <v>483</v>
      </c>
      <c r="E80" s="2" t="s">
        <v>484</v>
      </c>
      <c r="F80" s="2" t="s">
        <v>485</v>
      </c>
      <c r="G80" s="2" t="s">
        <v>486</v>
      </c>
      <c r="H80" s="2" t="s">
        <v>188</v>
      </c>
      <c r="I80" s="2" t="s">
        <v>26</v>
      </c>
      <c r="J80" s="2">
        <v>2</v>
      </c>
      <c r="K80" s="2" t="s">
        <v>540</v>
      </c>
      <c r="M80" s="2">
        <v>3</v>
      </c>
      <c r="N80" s="2">
        <v>2</v>
      </c>
      <c r="O80" s="2">
        <f t="shared" si="19"/>
        <v>2.5</v>
      </c>
      <c r="Q80" s="2" t="s">
        <v>27</v>
      </c>
      <c r="R80" s="2" t="s">
        <v>28</v>
      </c>
      <c r="S80" s="2" t="s">
        <v>117</v>
      </c>
      <c r="T80" s="6" t="s">
        <v>31</v>
      </c>
      <c r="U80" s="2">
        <v>21942</v>
      </c>
      <c r="V80" s="2">
        <v>21942</v>
      </c>
      <c r="W80" s="2">
        <v>0</v>
      </c>
      <c r="X80" s="2">
        <v>0</v>
      </c>
      <c r="Y80" s="2">
        <f t="shared" si="20"/>
        <v>21942</v>
      </c>
      <c r="Z80" s="2" t="s">
        <v>27</v>
      </c>
      <c r="AB80" s="2" t="s">
        <v>30</v>
      </c>
      <c r="AC80" s="2" t="s">
        <v>30</v>
      </c>
      <c r="AD80" s="2">
        <v>2100</v>
      </c>
      <c r="AE80" s="2" t="s">
        <v>27</v>
      </c>
      <c r="AG80" s="2">
        <f t="shared" si="21"/>
        <v>0</v>
      </c>
      <c r="AH80" s="2">
        <f t="shared" si="22"/>
        <v>2100</v>
      </c>
      <c r="AI80" s="2">
        <f t="shared" si="23"/>
        <v>19842</v>
      </c>
      <c r="AJ80" s="31"/>
      <c r="AK80" s="31"/>
      <c r="AL80" s="2">
        <f t="shared" si="24"/>
        <v>0</v>
      </c>
      <c r="AM80" s="2">
        <f t="shared" si="18"/>
        <v>0</v>
      </c>
      <c r="AN80" s="2">
        <f t="shared" si="25"/>
        <v>2100</v>
      </c>
      <c r="AO80" s="2">
        <f t="shared" si="26"/>
        <v>19842</v>
      </c>
      <c r="AR80" s="2" t="s">
        <v>27</v>
      </c>
    </row>
    <row r="81" spans="1:44" s="2" customFormat="1" x14ac:dyDescent="0.2">
      <c r="A81" s="2">
        <v>1516</v>
      </c>
      <c r="B81" s="2" t="s">
        <v>20</v>
      </c>
      <c r="C81" s="2" t="s">
        <v>491</v>
      </c>
      <c r="D81" s="2" t="s">
        <v>492</v>
      </c>
      <c r="E81" s="2" t="s">
        <v>493</v>
      </c>
      <c r="F81" s="2" t="s">
        <v>494</v>
      </c>
      <c r="G81" s="2" t="s">
        <v>495</v>
      </c>
      <c r="H81" s="2" t="s">
        <v>188</v>
      </c>
      <c r="I81" s="2" t="s">
        <v>26</v>
      </c>
      <c r="J81" s="2">
        <v>2</v>
      </c>
      <c r="K81" s="2" t="s">
        <v>540</v>
      </c>
      <c r="M81" s="2">
        <v>3</v>
      </c>
      <c r="N81" s="2">
        <v>2</v>
      </c>
      <c r="O81" s="2">
        <f t="shared" si="19"/>
        <v>2.5</v>
      </c>
      <c r="Q81" s="2" t="s">
        <v>27</v>
      </c>
      <c r="R81" s="2" t="s">
        <v>28</v>
      </c>
      <c r="S81" s="2" t="s">
        <v>169</v>
      </c>
      <c r="T81" s="6" t="s">
        <v>31</v>
      </c>
      <c r="U81" s="2">
        <v>21749</v>
      </c>
      <c r="V81" s="2">
        <v>21749</v>
      </c>
      <c r="W81" s="2">
        <v>0</v>
      </c>
      <c r="X81" s="2">
        <v>0</v>
      </c>
      <c r="Y81" s="2">
        <f t="shared" si="20"/>
        <v>21749</v>
      </c>
      <c r="Z81" s="2" t="s">
        <v>27</v>
      </c>
      <c r="AB81" s="2" t="s">
        <v>496</v>
      </c>
      <c r="AC81" s="2" t="s">
        <v>496</v>
      </c>
      <c r="AD81" s="2">
        <v>1925</v>
      </c>
      <c r="AE81" s="2" t="s">
        <v>27</v>
      </c>
      <c r="AG81" s="2">
        <f t="shared" si="21"/>
        <v>0</v>
      </c>
      <c r="AH81" s="2">
        <f t="shared" si="22"/>
        <v>1925</v>
      </c>
      <c r="AI81" s="2">
        <f t="shared" si="23"/>
        <v>19824</v>
      </c>
      <c r="AJ81" s="31"/>
      <c r="AK81" s="31"/>
      <c r="AL81" s="2">
        <f t="shared" si="24"/>
        <v>0</v>
      </c>
      <c r="AM81" s="2">
        <f t="shared" si="18"/>
        <v>0</v>
      </c>
      <c r="AN81" s="2">
        <f t="shared" si="25"/>
        <v>1925</v>
      </c>
      <c r="AO81" s="2">
        <f t="shared" si="26"/>
        <v>19824</v>
      </c>
      <c r="AR81" s="2" t="s">
        <v>27</v>
      </c>
    </row>
    <row r="82" spans="1:44" s="2" customFormat="1" x14ac:dyDescent="0.2">
      <c r="A82" s="2">
        <v>1516</v>
      </c>
      <c r="B82" s="2" t="s">
        <v>20</v>
      </c>
      <c r="C82" s="2" t="s">
        <v>398</v>
      </c>
      <c r="D82" s="2" t="s">
        <v>181</v>
      </c>
      <c r="E82" s="2" t="s">
        <v>210</v>
      </c>
      <c r="F82" s="2" t="s">
        <v>399</v>
      </c>
      <c r="G82" s="2" t="s">
        <v>400</v>
      </c>
      <c r="H82" s="2" t="s">
        <v>188</v>
      </c>
      <c r="I82" s="2" t="s">
        <v>26</v>
      </c>
      <c r="J82" s="2">
        <v>2</v>
      </c>
      <c r="K82" s="2" t="s">
        <v>540</v>
      </c>
      <c r="M82" s="2">
        <v>2</v>
      </c>
      <c r="N82" s="2">
        <v>3</v>
      </c>
      <c r="O82" s="2">
        <f t="shared" si="19"/>
        <v>2.5</v>
      </c>
      <c r="Q82" s="2" t="s">
        <v>27</v>
      </c>
      <c r="R82" s="2" t="s">
        <v>28</v>
      </c>
      <c r="S82" s="2" t="s">
        <v>80</v>
      </c>
      <c r="T82" s="6" t="s">
        <v>31</v>
      </c>
      <c r="U82" s="2">
        <v>18294</v>
      </c>
      <c r="V82" s="2">
        <v>18291</v>
      </c>
      <c r="W82" s="2">
        <v>2696</v>
      </c>
      <c r="X82" s="2">
        <v>3</v>
      </c>
      <c r="Y82" s="2">
        <f t="shared" si="20"/>
        <v>15598</v>
      </c>
      <c r="Z82" s="2" t="s">
        <v>27</v>
      </c>
      <c r="AB82" s="2" t="s">
        <v>401</v>
      </c>
      <c r="AC82" s="2" t="s">
        <v>401</v>
      </c>
      <c r="AD82" s="2">
        <v>0</v>
      </c>
      <c r="AE82" s="2" t="s">
        <v>27</v>
      </c>
      <c r="AG82" s="2">
        <f t="shared" si="21"/>
        <v>0</v>
      </c>
      <c r="AH82" s="2">
        <f t="shared" si="22"/>
        <v>0</v>
      </c>
      <c r="AI82" s="2">
        <f t="shared" si="23"/>
        <v>15598</v>
      </c>
      <c r="AJ82" s="31"/>
      <c r="AK82" s="31"/>
      <c r="AL82" s="2">
        <f t="shared" si="24"/>
        <v>0</v>
      </c>
      <c r="AM82" s="2">
        <f t="shared" si="18"/>
        <v>0</v>
      </c>
      <c r="AN82" s="2">
        <f t="shared" si="25"/>
        <v>0</v>
      </c>
      <c r="AO82" s="2">
        <f t="shared" si="26"/>
        <v>15598</v>
      </c>
      <c r="AR82" s="2" t="s">
        <v>27</v>
      </c>
    </row>
    <row r="83" spans="1:44" x14ac:dyDescent="0.2">
      <c r="A83" s="2">
        <v>1516</v>
      </c>
      <c r="B83" s="2" t="s">
        <v>20</v>
      </c>
      <c r="C83" s="2" t="s">
        <v>159</v>
      </c>
      <c r="D83" s="2" t="s">
        <v>160</v>
      </c>
      <c r="E83" s="2" t="s">
        <v>161</v>
      </c>
      <c r="F83" s="2" t="s">
        <v>162</v>
      </c>
      <c r="G83" s="2" t="s">
        <v>163</v>
      </c>
      <c r="H83" s="2" t="s">
        <v>188</v>
      </c>
      <c r="I83" s="2" t="s">
        <v>26</v>
      </c>
      <c r="J83" s="2">
        <v>2</v>
      </c>
      <c r="K83" s="2" t="s">
        <v>540</v>
      </c>
      <c r="L83" s="2"/>
      <c r="M83" s="2">
        <v>3</v>
      </c>
      <c r="N83" s="2">
        <v>2</v>
      </c>
      <c r="O83" s="2">
        <f t="shared" si="19"/>
        <v>2.5</v>
      </c>
      <c r="P83" s="2"/>
      <c r="Q83" s="2" t="s">
        <v>27</v>
      </c>
      <c r="R83" s="2" t="s">
        <v>28</v>
      </c>
      <c r="S83" s="2" t="s">
        <v>164</v>
      </c>
      <c r="T83" s="6" t="s">
        <v>31</v>
      </c>
      <c r="U83" s="2">
        <v>21942</v>
      </c>
      <c r="V83" s="2">
        <v>20500</v>
      </c>
      <c r="W83" s="2">
        <v>6926</v>
      </c>
      <c r="X83" s="2">
        <v>1442</v>
      </c>
      <c r="Y83" s="2">
        <f t="shared" si="20"/>
        <v>15016</v>
      </c>
      <c r="Z83" s="2" t="s">
        <v>27</v>
      </c>
      <c r="AA83" s="2"/>
      <c r="AB83" s="2" t="s">
        <v>132</v>
      </c>
      <c r="AC83" s="2" t="s">
        <v>132</v>
      </c>
      <c r="AD83" s="2">
        <v>0</v>
      </c>
      <c r="AE83" s="2" t="s">
        <v>27</v>
      </c>
      <c r="AF83" s="2"/>
      <c r="AG83" s="2">
        <f t="shared" si="21"/>
        <v>0</v>
      </c>
      <c r="AH83" s="2">
        <f t="shared" si="22"/>
        <v>0</v>
      </c>
      <c r="AI83" s="2">
        <f t="shared" si="23"/>
        <v>15016</v>
      </c>
      <c r="AL83" s="2">
        <f t="shared" si="24"/>
        <v>0</v>
      </c>
      <c r="AM83" s="2">
        <f t="shared" si="18"/>
        <v>0</v>
      </c>
      <c r="AN83" s="2">
        <f t="shared" si="25"/>
        <v>0</v>
      </c>
      <c r="AO83" s="2">
        <f t="shared" si="26"/>
        <v>15016</v>
      </c>
      <c r="AP83" s="2"/>
      <c r="AQ83" s="2"/>
      <c r="AR83" s="2" t="s">
        <v>27</v>
      </c>
    </row>
    <row r="84" spans="1:44" x14ac:dyDescent="0.2">
      <c r="A84" s="19">
        <v>1516</v>
      </c>
      <c r="B84" s="19" t="s">
        <v>20</v>
      </c>
      <c r="C84" s="19" t="s">
        <v>235</v>
      </c>
      <c r="D84" s="19" t="s">
        <v>203</v>
      </c>
      <c r="E84" s="19" t="s">
        <v>203</v>
      </c>
      <c r="F84" s="19" t="s">
        <v>236</v>
      </c>
      <c r="G84" s="19" t="s">
        <v>237</v>
      </c>
      <c r="H84" s="19" t="s">
        <v>188</v>
      </c>
      <c r="I84" s="19" t="s">
        <v>26</v>
      </c>
      <c r="J84" s="19">
        <v>2</v>
      </c>
      <c r="K84" s="19" t="s">
        <v>540</v>
      </c>
      <c r="L84" s="19"/>
      <c r="M84" s="19">
        <v>2</v>
      </c>
      <c r="N84" s="19">
        <v>3</v>
      </c>
      <c r="O84" s="19">
        <f t="shared" si="19"/>
        <v>2.5</v>
      </c>
      <c r="P84" s="19"/>
      <c r="Q84" s="19" t="s">
        <v>27</v>
      </c>
      <c r="R84" s="19" t="s">
        <v>28</v>
      </c>
      <c r="S84" s="19" t="s">
        <v>238</v>
      </c>
      <c r="T84" s="20" t="s">
        <v>356</v>
      </c>
      <c r="U84" s="19">
        <v>21942</v>
      </c>
      <c r="V84" s="19">
        <v>20500</v>
      </c>
      <c r="W84" s="19">
        <v>9485</v>
      </c>
      <c r="X84" s="19">
        <v>1442</v>
      </c>
      <c r="Y84" s="19">
        <f t="shared" si="20"/>
        <v>12457</v>
      </c>
      <c r="Z84" s="19" t="s">
        <v>27</v>
      </c>
      <c r="AA84" s="19"/>
      <c r="AB84" s="19" t="s">
        <v>132</v>
      </c>
      <c r="AC84" s="19" t="s">
        <v>132</v>
      </c>
      <c r="AD84" s="19">
        <v>0</v>
      </c>
      <c r="AE84" s="19" t="s">
        <v>27</v>
      </c>
      <c r="AF84" s="19"/>
      <c r="AG84" s="19">
        <f t="shared" si="21"/>
        <v>0</v>
      </c>
      <c r="AH84" s="19">
        <f t="shared" si="22"/>
        <v>0</v>
      </c>
      <c r="AI84" s="19">
        <f t="shared" si="23"/>
        <v>12457</v>
      </c>
      <c r="AL84" s="19">
        <f t="shared" si="24"/>
        <v>0</v>
      </c>
      <c r="AM84" s="19">
        <f t="shared" si="18"/>
        <v>0</v>
      </c>
      <c r="AN84" s="19">
        <f t="shared" si="25"/>
        <v>0</v>
      </c>
      <c r="AO84" s="19">
        <f t="shared" si="26"/>
        <v>12457</v>
      </c>
      <c r="AP84" s="19"/>
      <c r="AQ84" s="19"/>
      <c r="AR84" s="19" t="s">
        <v>27</v>
      </c>
    </row>
    <row r="85" spans="1:44" x14ac:dyDescent="0.2">
      <c r="A85" s="2">
        <v>1516</v>
      </c>
      <c r="B85" s="2" t="s">
        <v>20</v>
      </c>
      <c r="C85" s="2" t="s">
        <v>320</v>
      </c>
      <c r="D85" s="2" t="s">
        <v>210</v>
      </c>
      <c r="E85" s="2" t="s">
        <v>321</v>
      </c>
      <c r="F85" s="2" t="s">
        <v>322</v>
      </c>
      <c r="G85" s="2" t="s">
        <v>323</v>
      </c>
      <c r="H85" s="2" t="s">
        <v>188</v>
      </c>
      <c r="I85" s="2" t="s">
        <v>26</v>
      </c>
      <c r="J85" s="2">
        <v>1</v>
      </c>
      <c r="K85" s="2" t="s">
        <v>541</v>
      </c>
      <c r="L85" s="2"/>
      <c r="M85" s="2">
        <v>3</v>
      </c>
      <c r="N85" s="2">
        <v>2</v>
      </c>
      <c r="O85" s="2">
        <f t="shared" si="19"/>
        <v>2.5</v>
      </c>
      <c r="P85" s="2"/>
      <c r="Q85" s="2" t="s">
        <v>27</v>
      </c>
      <c r="R85" s="2" t="s">
        <v>28</v>
      </c>
      <c r="S85" s="2" t="s">
        <v>254</v>
      </c>
      <c r="T85" s="6" t="s">
        <v>31</v>
      </c>
      <c r="U85" s="2">
        <v>21246</v>
      </c>
      <c r="V85" s="2">
        <v>20638</v>
      </c>
      <c r="W85" s="2">
        <v>27375</v>
      </c>
      <c r="X85" s="2">
        <v>-3351</v>
      </c>
      <c r="Y85" s="2">
        <f t="shared" si="20"/>
        <v>-6129</v>
      </c>
      <c r="Z85" s="2" t="s">
        <v>324</v>
      </c>
      <c r="AA85" s="2"/>
      <c r="AB85" s="2" t="s">
        <v>325</v>
      </c>
      <c r="AC85" s="2" t="s">
        <v>120</v>
      </c>
      <c r="AD85" s="2">
        <v>0</v>
      </c>
      <c r="AE85" s="2" t="s">
        <v>27</v>
      </c>
      <c r="AF85" s="2"/>
      <c r="AG85" s="2">
        <f t="shared" si="21"/>
        <v>0</v>
      </c>
      <c r="AH85" s="2">
        <f t="shared" si="22"/>
        <v>0</v>
      </c>
      <c r="AI85" s="2">
        <f t="shared" si="23"/>
        <v>-6129</v>
      </c>
      <c r="AL85" s="2">
        <f t="shared" si="24"/>
        <v>0</v>
      </c>
      <c r="AM85" s="2">
        <f t="shared" si="18"/>
        <v>0</v>
      </c>
      <c r="AN85" s="2">
        <f t="shared" si="25"/>
        <v>0</v>
      </c>
      <c r="AO85" s="2">
        <f t="shared" si="26"/>
        <v>-6129</v>
      </c>
      <c r="AP85" s="2"/>
      <c r="AQ85" s="2"/>
      <c r="AR85" s="2" t="s">
        <v>27</v>
      </c>
    </row>
    <row r="86" spans="1:44" x14ac:dyDescent="0.2">
      <c r="A86" s="2">
        <v>1516</v>
      </c>
      <c r="B86" s="2" t="s">
        <v>20</v>
      </c>
      <c r="C86" s="2" t="s">
        <v>240</v>
      </c>
      <c r="D86" s="2" t="s">
        <v>241</v>
      </c>
      <c r="E86" s="2" t="s">
        <v>27</v>
      </c>
      <c r="F86" s="2" t="s">
        <v>242</v>
      </c>
      <c r="G86" s="2" t="s">
        <v>243</v>
      </c>
      <c r="H86" s="2" t="s">
        <v>188</v>
      </c>
      <c r="I86" s="2" t="s">
        <v>26</v>
      </c>
      <c r="J86" s="2">
        <v>2</v>
      </c>
      <c r="K86" s="2" t="s">
        <v>540</v>
      </c>
      <c r="L86" s="2"/>
      <c r="M86" s="2">
        <v>2.5</v>
      </c>
      <c r="N86" s="2">
        <v>3</v>
      </c>
      <c r="O86" s="2">
        <f t="shared" si="19"/>
        <v>2.75</v>
      </c>
      <c r="P86" s="2"/>
      <c r="Q86" s="2" t="s">
        <v>27</v>
      </c>
      <c r="R86" s="2" t="s">
        <v>28</v>
      </c>
      <c r="S86" s="2" t="s">
        <v>244</v>
      </c>
      <c r="T86" s="6" t="s">
        <v>31</v>
      </c>
      <c r="U86" s="2">
        <v>21942</v>
      </c>
      <c r="V86" s="2">
        <v>21942</v>
      </c>
      <c r="W86" s="2">
        <v>0</v>
      </c>
      <c r="X86" s="2">
        <v>0</v>
      </c>
      <c r="Y86" s="2">
        <f t="shared" si="20"/>
        <v>21942</v>
      </c>
      <c r="Z86" s="2" t="s">
        <v>27</v>
      </c>
      <c r="AA86" s="2"/>
      <c r="AB86" s="2" t="s">
        <v>30</v>
      </c>
      <c r="AC86" s="2" t="s">
        <v>30</v>
      </c>
      <c r="AD86" s="2">
        <v>2100</v>
      </c>
      <c r="AE86" s="2" t="s">
        <v>27</v>
      </c>
      <c r="AF86" s="2"/>
      <c r="AG86" s="2">
        <f t="shared" si="21"/>
        <v>0</v>
      </c>
      <c r="AH86" s="2">
        <f t="shared" si="22"/>
        <v>2100</v>
      </c>
      <c r="AI86" s="2">
        <f t="shared" si="23"/>
        <v>19842</v>
      </c>
      <c r="AL86" s="2">
        <f t="shared" si="24"/>
        <v>0</v>
      </c>
      <c r="AM86" s="2">
        <f t="shared" si="18"/>
        <v>0</v>
      </c>
      <c r="AN86" s="2">
        <f t="shared" si="25"/>
        <v>2100</v>
      </c>
      <c r="AO86" s="2">
        <f t="shared" si="26"/>
        <v>19842</v>
      </c>
      <c r="AP86" s="2"/>
      <c r="AQ86" s="2"/>
      <c r="AR86" s="2" t="s">
        <v>27</v>
      </c>
    </row>
    <row r="87" spans="1:44" x14ac:dyDescent="0.2">
      <c r="A87" s="2">
        <v>1516</v>
      </c>
      <c r="B87" s="2" t="s">
        <v>20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" t="s">
        <v>188</v>
      </c>
      <c r="I87" s="2" t="s">
        <v>26</v>
      </c>
      <c r="J87" s="2">
        <v>1</v>
      </c>
      <c r="K87" s="2" t="s">
        <v>541</v>
      </c>
      <c r="L87" s="2"/>
      <c r="M87" s="2">
        <v>4</v>
      </c>
      <c r="N87" s="2">
        <v>2</v>
      </c>
      <c r="O87" s="2">
        <f t="shared" si="19"/>
        <v>3</v>
      </c>
      <c r="P87" s="2"/>
      <c r="Q87" s="2" t="s">
        <v>27</v>
      </c>
      <c r="R87" s="2" t="s">
        <v>28</v>
      </c>
      <c r="S87" s="2" t="s">
        <v>29</v>
      </c>
      <c r="T87" s="6" t="s">
        <v>31</v>
      </c>
      <c r="U87" s="2">
        <v>21942</v>
      </c>
      <c r="V87" s="2">
        <v>21942</v>
      </c>
      <c r="W87" s="2">
        <v>0</v>
      </c>
      <c r="X87" s="2">
        <v>0</v>
      </c>
      <c r="Y87" s="2">
        <f t="shared" si="20"/>
        <v>21942</v>
      </c>
      <c r="Z87" s="2" t="s">
        <v>27</v>
      </c>
      <c r="AA87" s="2"/>
      <c r="AB87" s="2" t="s">
        <v>30</v>
      </c>
      <c r="AC87" s="2" t="s">
        <v>30</v>
      </c>
      <c r="AD87" s="2">
        <v>2100</v>
      </c>
      <c r="AE87" s="2" t="s">
        <v>27</v>
      </c>
      <c r="AF87" s="2"/>
      <c r="AG87" s="2">
        <f t="shared" si="21"/>
        <v>0</v>
      </c>
      <c r="AH87" s="2">
        <f t="shared" si="22"/>
        <v>2100</v>
      </c>
      <c r="AI87" s="2">
        <f t="shared" si="23"/>
        <v>19842</v>
      </c>
      <c r="AL87" s="2">
        <f t="shared" si="24"/>
        <v>0</v>
      </c>
      <c r="AM87" s="2">
        <f t="shared" si="18"/>
        <v>0</v>
      </c>
      <c r="AN87" s="2">
        <f t="shared" si="25"/>
        <v>2100</v>
      </c>
      <c r="AO87" s="2">
        <f t="shared" si="26"/>
        <v>19842</v>
      </c>
      <c r="AP87" s="2"/>
      <c r="AQ87" s="2"/>
      <c r="AR87" s="2" t="s">
        <v>27</v>
      </c>
    </row>
    <row r="88" spans="1:44" x14ac:dyDescent="0.2">
      <c r="A88" s="19">
        <v>1516</v>
      </c>
      <c r="B88" s="19" t="s">
        <v>20</v>
      </c>
      <c r="C88" s="19" t="s">
        <v>315</v>
      </c>
      <c r="D88" s="19" t="s">
        <v>114</v>
      </c>
      <c r="E88" s="19" t="s">
        <v>316</v>
      </c>
      <c r="F88" s="19" t="s">
        <v>317</v>
      </c>
      <c r="G88" s="19" t="s">
        <v>318</v>
      </c>
      <c r="H88" s="19" t="s">
        <v>188</v>
      </c>
      <c r="I88" s="19" t="s">
        <v>26</v>
      </c>
      <c r="J88" s="19">
        <v>1</v>
      </c>
      <c r="K88" s="19" t="s">
        <v>541</v>
      </c>
      <c r="L88" s="19"/>
      <c r="M88" s="19">
        <v>4</v>
      </c>
      <c r="N88" s="19">
        <v>2</v>
      </c>
      <c r="O88" s="19">
        <f t="shared" si="19"/>
        <v>3</v>
      </c>
      <c r="P88" s="19"/>
      <c r="Q88" s="19" t="s">
        <v>27</v>
      </c>
      <c r="R88" s="19" t="s">
        <v>28</v>
      </c>
      <c r="S88" s="19" t="s">
        <v>319</v>
      </c>
      <c r="T88" s="20" t="s">
        <v>356</v>
      </c>
      <c r="U88" s="19">
        <v>21942</v>
      </c>
      <c r="V88" s="19">
        <v>20500</v>
      </c>
      <c r="W88" s="19">
        <v>3514</v>
      </c>
      <c r="X88" s="19">
        <v>1442</v>
      </c>
      <c r="Y88" s="19">
        <f t="shared" si="20"/>
        <v>18428</v>
      </c>
      <c r="Z88" s="19" t="s">
        <v>27</v>
      </c>
      <c r="AA88" s="19"/>
      <c r="AB88" s="19" t="s">
        <v>132</v>
      </c>
      <c r="AC88" s="19" t="s">
        <v>132</v>
      </c>
      <c r="AD88" s="19">
        <v>0</v>
      </c>
      <c r="AE88" s="19" t="s">
        <v>27</v>
      </c>
      <c r="AF88" s="19"/>
      <c r="AG88" s="19">
        <f t="shared" si="21"/>
        <v>0</v>
      </c>
      <c r="AH88" s="19">
        <f t="shared" si="22"/>
        <v>0</v>
      </c>
      <c r="AI88" s="19">
        <f t="shared" si="23"/>
        <v>18428</v>
      </c>
      <c r="AL88" s="19">
        <f t="shared" si="24"/>
        <v>0</v>
      </c>
      <c r="AM88" s="19">
        <f t="shared" si="18"/>
        <v>0</v>
      </c>
      <c r="AN88" s="19">
        <f t="shared" si="25"/>
        <v>0</v>
      </c>
      <c r="AO88" s="19">
        <f t="shared" si="26"/>
        <v>18428</v>
      </c>
      <c r="AP88" s="19"/>
      <c r="AQ88" s="19"/>
      <c r="AR88" s="19" t="s">
        <v>27</v>
      </c>
    </row>
    <row r="89" spans="1:44" x14ac:dyDescent="0.2">
      <c r="A89" s="2">
        <v>1516</v>
      </c>
      <c r="B89" s="2" t="s">
        <v>20</v>
      </c>
      <c r="C89" s="2" t="s">
        <v>98</v>
      </c>
      <c r="D89" s="2" t="s">
        <v>99</v>
      </c>
      <c r="E89" s="2" t="s">
        <v>100</v>
      </c>
      <c r="F89" s="2" t="s">
        <v>101</v>
      </c>
      <c r="G89" s="2" t="s">
        <v>102</v>
      </c>
      <c r="H89" s="2" t="s">
        <v>188</v>
      </c>
      <c r="I89" s="2" t="s">
        <v>26</v>
      </c>
      <c r="J89" s="2">
        <v>2</v>
      </c>
      <c r="K89" s="2" t="s">
        <v>540</v>
      </c>
      <c r="L89" s="2"/>
      <c r="M89" s="2">
        <v>3</v>
      </c>
      <c r="N89" s="2">
        <v>3</v>
      </c>
      <c r="O89" s="2">
        <f t="shared" si="19"/>
        <v>3</v>
      </c>
      <c r="P89" s="2"/>
      <c r="Q89" s="2" t="s">
        <v>27</v>
      </c>
      <c r="R89" s="2" t="s">
        <v>28</v>
      </c>
      <c r="S89" s="2" t="s">
        <v>43</v>
      </c>
      <c r="T89" s="6" t="s">
        <v>31</v>
      </c>
      <c r="U89" s="2">
        <v>19535</v>
      </c>
      <c r="V89" s="2">
        <v>19535</v>
      </c>
      <c r="W89" s="2">
        <v>0</v>
      </c>
      <c r="X89" s="2">
        <v>0</v>
      </c>
      <c r="Y89" s="2">
        <f t="shared" si="20"/>
        <v>19535</v>
      </c>
      <c r="Z89" s="2" t="s">
        <v>27</v>
      </c>
      <c r="AA89" s="2"/>
      <c r="AB89" s="2" t="s">
        <v>103</v>
      </c>
      <c r="AC89" s="2" t="s">
        <v>103</v>
      </c>
      <c r="AD89" s="2">
        <v>1575</v>
      </c>
      <c r="AE89" s="2" t="s">
        <v>27</v>
      </c>
      <c r="AF89" s="2"/>
      <c r="AG89" s="2">
        <f t="shared" si="21"/>
        <v>0</v>
      </c>
      <c r="AH89" s="2">
        <f t="shared" si="22"/>
        <v>1575</v>
      </c>
      <c r="AI89" s="2">
        <f t="shared" si="23"/>
        <v>17960</v>
      </c>
      <c r="AL89" s="2">
        <f t="shared" si="24"/>
        <v>0</v>
      </c>
      <c r="AM89" s="2">
        <f t="shared" si="18"/>
        <v>0</v>
      </c>
      <c r="AN89" s="2">
        <f t="shared" si="25"/>
        <v>1575</v>
      </c>
      <c r="AO89" s="2">
        <f t="shared" si="26"/>
        <v>17960</v>
      </c>
      <c r="AP89" s="2"/>
      <c r="AQ89" s="2"/>
      <c r="AR89" s="2" t="s">
        <v>27</v>
      </c>
    </row>
    <row r="90" spans="1:44" x14ac:dyDescent="0.2">
      <c r="A90" s="2">
        <v>1516</v>
      </c>
      <c r="B90" s="2" t="s">
        <v>20</v>
      </c>
      <c r="C90" s="2" t="s">
        <v>333</v>
      </c>
      <c r="D90" s="2" t="s">
        <v>334</v>
      </c>
      <c r="E90" s="2" t="s">
        <v>335</v>
      </c>
      <c r="F90" s="2" t="s">
        <v>336</v>
      </c>
      <c r="G90" s="2" t="s">
        <v>337</v>
      </c>
      <c r="H90" s="2" t="s">
        <v>188</v>
      </c>
      <c r="I90" s="2" t="s">
        <v>26</v>
      </c>
      <c r="J90" s="2">
        <v>2</v>
      </c>
      <c r="K90" s="2" t="s">
        <v>540</v>
      </c>
      <c r="L90" s="2"/>
      <c r="M90" s="2">
        <v>3</v>
      </c>
      <c r="N90" s="2">
        <v>3</v>
      </c>
      <c r="O90" s="2">
        <f t="shared" si="19"/>
        <v>3</v>
      </c>
      <c r="P90" s="2"/>
      <c r="Q90" s="2" t="s">
        <v>27</v>
      </c>
      <c r="R90" s="2" t="s">
        <v>28</v>
      </c>
      <c r="S90" s="2" t="s">
        <v>80</v>
      </c>
      <c r="T90" s="6" t="s">
        <v>31</v>
      </c>
      <c r="U90" s="2">
        <v>21942</v>
      </c>
      <c r="V90" s="2">
        <v>20500</v>
      </c>
      <c r="W90" s="2">
        <v>5289</v>
      </c>
      <c r="X90" s="2">
        <v>1442</v>
      </c>
      <c r="Y90" s="2">
        <f t="shared" si="20"/>
        <v>16653</v>
      </c>
      <c r="Z90" s="2" t="s">
        <v>27</v>
      </c>
      <c r="AA90" s="2"/>
      <c r="AB90" s="2" t="s">
        <v>132</v>
      </c>
      <c r="AC90" s="2" t="s">
        <v>132</v>
      </c>
      <c r="AD90" s="2">
        <v>0</v>
      </c>
      <c r="AE90" s="2" t="s">
        <v>27</v>
      </c>
      <c r="AF90" s="2"/>
      <c r="AG90" s="2">
        <f t="shared" si="21"/>
        <v>0</v>
      </c>
      <c r="AH90" s="2">
        <f t="shared" si="22"/>
        <v>0</v>
      </c>
      <c r="AI90" s="2">
        <f t="shared" si="23"/>
        <v>16653</v>
      </c>
      <c r="AL90" s="2">
        <f t="shared" si="24"/>
        <v>0</v>
      </c>
      <c r="AM90" s="2">
        <f t="shared" si="18"/>
        <v>0</v>
      </c>
      <c r="AN90" s="2">
        <f t="shared" si="25"/>
        <v>0</v>
      </c>
      <c r="AO90" s="2">
        <f t="shared" si="26"/>
        <v>16653</v>
      </c>
      <c r="AP90" s="2"/>
      <c r="AQ90" s="2"/>
      <c r="AR90" s="2" t="s">
        <v>27</v>
      </c>
    </row>
    <row r="91" spans="1:44" x14ac:dyDescent="0.2">
      <c r="A91" s="2">
        <v>1516</v>
      </c>
      <c r="B91" s="2" t="s">
        <v>20</v>
      </c>
      <c r="C91" s="2" t="s">
        <v>153</v>
      </c>
      <c r="D91" s="2" t="s">
        <v>154</v>
      </c>
      <c r="E91" s="2" t="s">
        <v>119</v>
      </c>
      <c r="F91" s="2" t="s">
        <v>155</v>
      </c>
      <c r="G91" s="2" t="s">
        <v>156</v>
      </c>
      <c r="H91" s="2" t="s">
        <v>188</v>
      </c>
      <c r="I91" s="2" t="s">
        <v>26</v>
      </c>
      <c r="J91" s="2">
        <v>2</v>
      </c>
      <c r="K91" s="2" t="s">
        <v>540</v>
      </c>
      <c r="L91" s="2"/>
      <c r="M91" s="2">
        <v>3</v>
      </c>
      <c r="N91" s="2">
        <v>3</v>
      </c>
      <c r="O91" s="2">
        <f t="shared" si="19"/>
        <v>3</v>
      </c>
      <c r="P91" s="2"/>
      <c r="Q91" s="2" t="s">
        <v>27</v>
      </c>
      <c r="R91" s="2" t="s">
        <v>28</v>
      </c>
      <c r="S91" s="2" t="s">
        <v>157</v>
      </c>
      <c r="T91" s="6" t="s">
        <v>31</v>
      </c>
      <c r="U91" s="2">
        <v>23778</v>
      </c>
      <c r="V91" s="2">
        <v>23600</v>
      </c>
      <c r="W91" s="2">
        <v>14424</v>
      </c>
      <c r="X91" s="2">
        <v>178</v>
      </c>
      <c r="Y91" s="2">
        <f t="shared" si="20"/>
        <v>9354</v>
      </c>
      <c r="Z91" s="2" t="s">
        <v>81</v>
      </c>
      <c r="AA91" s="2">
        <v>2100</v>
      </c>
      <c r="AB91" s="2" t="s">
        <v>132</v>
      </c>
      <c r="AC91" s="2" t="s">
        <v>132</v>
      </c>
      <c r="AD91" s="2">
        <v>0</v>
      </c>
      <c r="AE91" s="2" t="s">
        <v>158</v>
      </c>
      <c r="AF91" s="2">
        <v>1000</v>
      </c>
      <c r="AG91" s="2">
        <f t="shared" si="21"/>
        <v>3100</v>
      </c>
      <c r="AH91" s="2">
        <f t="shared" si="22"/>
        <v>3100</v>
      </c>
      <c r="AI91" s="2">
        <f t="shared" si="23"/>
        <v>6254</v>
      </c>
      <c r="AL91" s="2">
        <f t="shared" si="24"/>
        <v>0</v>
      </c>
      <c r="AM91" s="2">
        <f t="shared" si="18"/>
        <v>3100</v>
      </c>
      <c r="AN91" s="2">
        <f t="shared" si="25"/>
        <v>3100</v>
      </c>
      <c r="AO91" s="2">
        <f t="shared" si="26"/>
        <v>6254</v>
      </c>
      <c r="AP91" s="2"/>
      <c r="AQ91" s="2"/>
      <c r="AR91" s="2" t="s">
        <v>27</v>
      </c>
    </row>
    <row r="92" spans="1:44" x14ac:dyDescent="0.2">
      <c r="A92" s="2">
        <v>1516</v>
      </c>
      <c r="B92" s="2" t="s">
        <v>20</v>
      </c>
      <c r="C92" s="2" t="s">
        <v>367</v>
      </c>
      <c r="D92" s="2" t="s">
        <v>368</v>
      </c>
      <c r="E92" s="2" t="s">
        <v>86</v>
      </c>
      <c r="F92" s="2" t="s">
        <v>369</v>
      </c>
      <c r="G92" s="2" t="s">
        <v>370</v>
      </c>
      <c r="H92" s="2" t="s">
        <v>188</v>
      </c>
      <c r="I92" s="2" t="s">
        <v>26</v>
      </c>
      <c r="J92" s="2">
        <v>2</v>
      </c>
      <c r="K92" s="2" t="s">
        <v>540</v>
      </c>
      <c r="L92" s="2"/>
      <c r="M92" s="2">
        <v>3</v>
      </c>
      <c r="N92" s="2">
        <v>3</v>
      </c>
      <c r="O92" s="2">
        <f t="shared" si="19"/>
        <v>3</v>
      </c>
      <c r="P92" s="2"/>
      <c r="Q92" s="2" t="s">
        <v>27</v>
      </c>
      <c r="R92" s="2" t="s">
        <v>28</v>
      </c>
      <c r="S92" s="2" t="s">
        <v>201</v>
      </c>
      <c r="T92" s="6" t="s">
        <v>31</v>
      </c>
      <c r="U92" s="2">
        <v>20338</v>
      </c>
      <c r="V92" s="2">
        <v>20338</v>
      </c>
      <c r="W92" s="2">
        <v>34610</v>
      </c>
      <c r="X92" s="2">
        <v>0</v>
      </c>
      <c r="Y92" s="2">
        <f t="shared" si="20"/>
        <v>-14272</v>
      </c>
      <c r="Z92" s="2" t="s">
        <v>27</v>
      </c>
      <c r="AA92" s="2"/>
      <c r="AB92" s="2" t="s">
        <v>371</v>
      </c>
      <c r="AC92" s="2" t="s">
        <v>371</v>
      </c>
      <c r="AD92" s="2">
        <v>0</v>
      </c>
      <c r="AE92" s="2" t="s">
        <v>27</v>
      </c>
      <c r="AF92" s="2"/>
      <c r="AG92" s="2">
        <f t="shared" si="21"/>
        <v>0</v>
      </c>
      <c r="AH92" s="2">
        <f t="shared" si="22"/>
        <v>0</v>
      </c>
      <c r="AI92" s="2">
        <f t="shared" si="23"/>
        <v>-14272</v>
      </c>
      <c r="AL92" s="2">
        <f t="shared" si="24"/>
        <v>0</v>
      </c>
      <c r="AM92" s="2">
        <f t="shared" si="18"/>
        <v>0</v>
      </c>
      <c r="AN92" s="2">
        <f t="shared" si="25"/>
        <v>0</v>
      </c>
      <c r="AO92" s="2">
        <f t="shared" si="26"/>
        <v>-14272</v>
      </c>
      <c r="AP92" s="2"/>
      <c r="AQ92" s="2"/>
      <c r="AR92" s="2" t="s">
        <v>27</v>
      </c>
    </row>
    <row r="93" spans="1:44" x14ac:dyDescent="0.2">
      <c r="A93" s="2">
        <v>1516</v>
      </c>
      <c r="B93" s="2" t="s">
        <v>20</v>
      </c>
      <c r="C93" s="2" t="s">
        <v>291</v>
      </c>
      <c r="D93" s="2" t="s">
        <v>292</v>
      </c>
      <c r="E93" s="2" t="s">
        <v>293</v>
      </c>
      <c r="F93" s="2" t="s">
        <v>294</v>
      </c>
      <c r="G93" s="2" t="s">
        <v>295</v>
      </c>
      <c r="H93" s="2" t="s">
        <v>188</v>
      </c>
      <c r="I93" s="2" t="s">
        <v>26</v>
      </c>
      <c r="J93" s="2">
        <v>2</v>
      </c>
      <c r="K93" s="2" t="s">
        <v>540</v>
      </c>
      <c r="L93" s="2"/>
      <c r="M93" s="2">
        <v>3.5</v>
      </c>
      <c r="N93" s="2">
        <v>3</v>
      </c>
      <c r="O93" s="2">
        <f t="shared" si="19"/>
        <v>3.25</v>
      </c>
      <c r="P93" s="2"/>
      <c r="Q93" s="2" t="s">
        <v>27</v>
      </c>
      <c r="R93" s="2" t="s">
        <v>28</v>
      </c>
      <c r="S93" s="2" t="s">
        <v>228</v>
      </c>
      <c r="T93" s="6" t="s">
        <v>31</v>
      </c>
      <c r="U93" s="2">
        <v>22551</v>
      </c>
      <c r="V93" s="2">
        <v>22247</v>
      </c>
      <c r="W93" s="2">
        <v>0</v>
      </c>
      <c r="X93" s="2">
        <v>304</v>
      </c>
      <c r="Y93" s="2">
        <f t="shared" si="20"/>
        <v>22551</v>
      </c>
      <c r="Z93" s="2" t="s">
        <v>44</v>
      </c>
      <c r="AA93" s="2"/>
      <c r="AB93" s="2" t="s">
        <v>296</v>
      </c>
      <c r="AC93" s="2" t="s">
        <v>296</v>
      </c>
      <c r="AD93" s="2">
        <v>2100</v>
      </c>
      <c r="AE93" s="2" t="s">
        <v>27</v>
      </c>
      <c r="AF93" s="2"/>
      <c r="AG93" s="2">
        <f t="shared" si="21"/>
        <v>0</v>
      </c>
      <c r="AH93" s="2">
        <f t="shared" si="22"/>
        <v>2100</v>
      </c>
      <c r="AI93" s="2">
        <f t="shared" si="23"/>
        <v>20451</v>
      </c>
      <c r="AL93" s="2">
        <f t="shared" si="24"/>
        <v>0</v>
      </c>
      <c r="AM93" s="2">
        <f t="shared" si="18"/>
        <v>0</v>
      </c>
      <c r="AN93" s="2">
        <f t="shared" si="25"/>
        <v>2100</v>
      </c>
      <c r="AO93" s="2">
        <f t="shared" si="26"/>
        <v>20451</v>
      </c>
      <c r="AP93" s="2"/>
      <c r="AQ93" s="2"/>
      <c r="AR93" s="2" t="s">
        <v>27</v>
      </c>
    </row>
    <row r="94" spans="1:44" x14ac:dyDescent="0.2">
      <c r="A94" s="2">
        <v>1516</v>
      </c>
      <c r="B94" s="2" t="s">
        <v>20</v>
      </c>
      <c r="C94" s="2" t="s">
        <v>32</v>
      </c>
      <c r="D94" s="2" t="s">
        <v>33</v>
      </c>
      <c r="E94" s="2" t="s">
        <v>34</v>
      </c>
      <c r="F94" s="2" t="s">
        <v>35</v>
      </c>
      <c r="G94" s="2" t="s">
        <v>36</v>
      </c>
      <c r="H94" s="2" t="s">
        <v>188</v>
      </c>
      <c r="I94" s="2" t="s">
        <v>26</v>
      </c>
      <c r="J94" s="2">
        <v>2</v>
      </c>
      <c r="K94" s="2" t="s">
        <v>540</v>
      </c>
      <c r="L94" s="2"/>
      <c r="M94" s="2">
        <v>4</v>
      </c>
      <c r="N94" s="2">
        <v>4</v>
      </c>
      <c r="O94" s="2">
        <f t="shared" si="19"/>
        <v>4</v>
      </c>
      <c r="P94" s="2"/>
      <c r="Q94" s="2" t="s">
        <v>27</v>
      </c>
      <c r="R94" s="2" t="s">
        <v>28</v>
      </c>
      <c r="S94" s="2" t="s">
        <v>37</v>
      </c>
      <c r="T94" s="6" t="s">
        <v>31</v>
      </c>
      <c r="U94" s="2">
        <v>21942</v>
      </c>
      <c r="V94" s="2">
        <v>21942</v>
      </c>
      <c r="W94" s="2">
        <v>0</v>
      </c>
      <c r="X94" s="2">
        <v>0</v>
      </c>
      <c r="Y94" s="2">
        <f t="shared" si="20"/>
        <v>21942</v>
      </c>
      <c r="Z94" s="2" t="s">
        <v>27</v>
      </c>
      <c r="AA94" s="2"/>
      <c r="AB94" s="2" t="s">
        <v>30</v>
      </c>
      <c r="AC94" s="2" t="s">
        <v>30</v>
      </c>
      <c r="AD94" s="2">
        <v>2100</v>
      </c>
      <c r="AE94" s="2" t="s">
        <v>27</v>
      </c>
      <c r="AF94" s="2"/>
      <c r="AG94" s="2">
        <f t="shared" si="21"/>
        <v>0</v>
      </c>
      <c r="AH94" s="2">
        <f t="shared" si="22"/>
        <v>2100</v>
      </c>
      <c r="AI94" s="2">
        <f t="shared" si="23"/>
        <v>19842</v>
      </c>
      <c r="AL94" s="2">
        <f t="shared" si="24"/>
        <v>0</v>
      </c>
      <c r="AM94" s="2">
        <f t="shared" si="18"/>
        <v>0</v>
      </c>
      <c r="AN94" s="2">
        <f t="shared" si="25"/>
        <v>2100</v>
      </c>
      <c r="AO94" s="2">
        <f t="shared" si="26"/>
        <v>19842</v>
      </c>
      <c r="AP94" s="2"/>
      <c r="AQ94" s="2"/>
      <c r="AR94" s="2" t="s">
        <v>27</v>
      </c>
    </row>
    <row r="95" spans="1:44" x14ac:dyDescent="0.2">
      <c r="A95" s="2">
        <v>1516</v>
      </c>
      <c r="B95" s="2" t="s">
        <v>20</v>
      </c>
      <c r="C95" s="2" t="s">
        <v>391</v>
      </c>
      <c r="D95" s="2" t="s">
        <v>392</v>
      </c>
      <c r="E95" s="2" t="s">
        <v>86</v>
      </c>
      <c r="F95" s="2" t="s">
        <v>393</v>
      </c>
      <c r="G95" s="2" t="s">
        <v>394</v>
      </c>
      <c r="H95" s="2" t="s">
        <v>188</v>
      </c>
      <c r="I95" s="2" t="s">
        <v>26</v>
      </c>
      <c r="J95" s="2">
        <v>2</v>
      </c>
      <c r="K95" s="2" t="s">
        <v>540</v>
      </c>
      <c r="L95" s="2"/>
      <c r="M95" s="2">
        <v>4</v>
      </c>
      <c r="N95" s="2">
        <v>4</v>
      </c>
      <c r="O95" s="2">
        <f t="shared" si="19"/>
        <v>4</v>
      </c>
      <c r="P95" s="2"/>
      <c r="Q95" s="2" t="s">
        <v>27</v>
      </c>
      <c r="R95" s="2" t="s">
        <v>28</v>
      </c>
      <c r="S95" s="2" t="s">
        <v>157</v>
      </c>
      <c r="T95" s="6" t="s">
        <v>31</v>
      </c>
      <c r="U95" s="2">
        <v>21942</v>
      </c>
      <c r="V95" s="2">
        <v>18342</v>
      </c>
      <c r="W95" s="2">
        <v>0</v>
      </c>
      <c r="X95" s="2">
        <v>0</v>
      </c>
      <c r="Y95" s="2">
        <f t="shared" si="20"/>
        <v>21942</v>
      </c>
      <c r="Z95" s="2" t="s">
        <v>27</v>
      </c>
      <c r="AA95" s="2"/>
      <c r="AB95" s="2" t="s">
        <v>395</v>
      </c>
      <c r="AC95" s="2" t="s">
        <v>395</v>
      </c>
      <c r="AD95" s="2">
        <v>2100</v>
      </c>
      <c r="AE95" s="2" t="s">
        <v>396</v>
      </c>
      <c r="AF95" s="2">
        <v>400</v>
      </c>
      <c r="AG95" s="2">
        <f t="shared" si="21"/>
        <v>400</v>
      </c>
      <c r="AH95" s="2">
        <f t="shared" si="22"/>
        <v>2500</v>
      </c>
      <c r="AI95" s="2">
        <f t="shared" si="23"/>
        <v>19442</v>
      </c>
      <c r="AL95" s="2">
        <f t="shared" si="24"/>
        <v>0</v>
      </c>
      <c r="AM95" s="2">
        <f t="shared" si="18"/>
        <v>400</v>
      </c>
      <c r="AN95" s="2">
        <f t="shared" si="25"/>
        <v>2500</v>
      </c>
      <c r="AO95" s="2">
        <f t="shared" si="26"/>
        <v>19442</v>
      </c>
      <c r="AP95" s="2"/>
      <c r="AQ95" s="2"/>
      <c r="AR95" s="2" t="s">
        <v>397</v>
      </c>
    </row>
    <row r="96" spans="1:44" x14ac:dyDescent="0.2">
      <c r="A96" s="24">
        <v>1516</v>
      </c>
      <c r="B96" s="24" t="s">
        <v>20</v>
      </c>
      <c r="C96" s="24" t="s">
        <v>245</v>
      </c>
      <c r="D96" s="24" t="s">
        <v>209</v>
      </c>
      <c r="E96" s="24" t="s">
        <v>246</v>
      </c>
      <c r="F96" s="24" t="s">
        <v>242</v>
      </c>
      <c r="G96" s="24" t="s">
        <v>247</v>
      </c>
      <c r="H96" s="24" t="s">
        <v>188</v>
      </c>
      <c r="I96" s="24" t="s">
        <v>26</v>
      </c>
      <c r="J96" s="24">
        <v>1</v>
      </c>
      <c r="K96" s="24" t="s">
        <v>541</v>
      </c>
      <c r="L96" s="24"/>
      <c r="M96" s="24">
        <v>1</v>
      </c>
      <c r="N96" s="24">
        <v>2</v>
      </c>
      <c r="O96" s="24">
        <f t="shared" si="19"/>
        <v>1.5</v>
      </c>
      <c r="P96" s="24">
        <v>1</v>
      </c>
      <c r="Q96" s="24" t="s">
        <v>27</v>
      </c>
      <c r="R96" s="24" t="s">
        <v>28</v>
      </c>
      <c r="S96" s="24" t="s">
        <v>169</v>
      </c>
      <c r="T96" s="25" t="s">
        <v>31</v>
      </c>
      <c r="U96" s="24">
        <v>21942</v>
      </c>
      <c r="V96" s="24">
        <v>21942</v>
      </c>
      <c r="W96" s="24">
        <v>5020</v>
      </c>
      <c r="X96" s="24">
        <v>0</v>
      </c>
      <c r="Y96" s="24">
        <f t="shared" si="20"/>
        <v>16922</v>
      </c>
      <c r="Z96" s="24" t="s">
        <v>248</v>
      </c>
      <c r="AA96" s="24">
        <v>1900</v>
      </c>
      <c r="AB96" s="24" t="s">
        <v>249</v>
      </c>
      <c r="AC96" s="24" t="s">
        <v>249</v>
      </c>
      <c r="AD96" s="24">
        <v>0</v>
      </c>
      <c r="AE96" s="24" t="s">
        <v>27</v>
      </c>
      <c r="AF96" s="24"/>
      <c r="AG96" s="24">
        <f t="shared" si="21"/>
        <v>1900</v>
      </c>
      <c r="AH96" s="24">
        <f t="shared" si="22"/>
        <v>1900</v>
      </c>
      <c r="AI96" s="24">
        <f t="shared" si="23"/>
        <v>15022</v>
      </c>
      <c r="AL96" s="24"/>
      <c r="AM96" s="24">
        <f>AG96+AL96</f>
        <v>1900</v>
      </c>
      <c r="AN96" s="24">
        <f t="shared" si="25"/>
        <v>1900</v>
      </c>
      <c r="AO96" s="24">
        <f t="shared" si="26"/>
        <v>15022</v>
      </c>
      <c r="AP96" s="24"/>
      <c r="AQ96" s="24"/>
      <c r="AR96" s="24" t="s">
        <v>27</v>
      </c>
    </row>
    <row r="97" spans="1:44" x14ac:dyDescent="0.2">
      <c r="A97" s="24">
        <v>1516</v>
      </c>
      <c r="B97" s="24" t="s">
        <v>20</v>
      </c>
      <c r="C97" s="24" t="s">
        <v>451</v>
      </c>
      <c r="D97" s="24" t="s">
        <v>452</v>
      </c>
      <c r="E97" s="24" t="s">
        <v>427</v>
      </c>
      <c r="F97" s="24" t="s">
        <v>453</v>
      </c>
      <c r="G97" s="24" t="s">
        <v>454</v>
      </c>
      <c r="H97" s="24" t="s">
        <v>188</v>
      </c>
      <c r="I97" s="24" t="s">
        <v>26</v>
      </c>
      <c r="J97" s="24">
        <v>2</v>
      </c>
      <c r="K97" s="24" t="s">
        <v>540</v>
      </c>
      <c r="L97" s="24"/>
      <c r="M97" s="24">
        <v>1</v>
      </c>
      <c r="N97" s="24">
        <v>1</v>
      </c>
      <c r="O97" s="24">
        <f t="shared" si="19"/>
        <v>1</v>
      </c>
      <c r="P97" s="24">
        <v>1</v>
      </c>
      <c r="Q97" s="24" t="s">
        <v>27</v>
      </c>
      <c r="R97" s="24" t="s">
        <v>28</v>
      </c>
      <c r="S97" s="24" t="s">
        <v>455</v>
      </c>
      <c r="T97" s="25" t="s">
        <v>31</v>
      </c>
      <c r="U97" s="24">
        <v>21942</v>
      </c>
      <c r="V97" s="24">
        <v>7513</v>
      </c>
      <c r="W97" s="24">
        <v>29441</v>
      </c>
      <c r="X97" s="24">
        <v>-510</v>
      </c>
      <c r="Y97" s="24">
        <f t="shared" si="20"/>
        <v>-7499</v>
      </c>
      <c r="Z97" s="24" t="s">
        <v>109</v>
      </c>
      <c r="AA97" s="24">
        <v>510</v>
      </c>
      <c r="AB97" s="24" t="s">
        <v>456</v>
      </c>
      <c r="AC97" s="24" t="s">
        <v>456</v>
      </c>
      <c r="AD97" s="24">
        <v>0</v>
      </c>
      <c r="AE97" s="24" t="s">
        <v>27</v>
      </c>
      <c r="AF97" s="24"/>
      <c r="AG97" s="24">
        <f t="shared" si="21"/>
        <v>510</v>
      </c>
      <c r="AH97" s="24">
        <f t="shared" si="22"/>
        <v>510</v>
      </c>
      <c r="AI97" s="24">
        <f t="shared" si="23"/>
        <v>-8009</v>
      </c>
      <c r="AL97" s="24"/>
      <c r="AM97" s="24">
        <f>AG97+AL97</f>
        <v>510</v>
      </c>
      <c r="AN97" s="24">
        <f t="shared" si="25"/>
        <v>510</v>
      </c>
      <c r="AO97" s="24">
        <f t="shared" si="26"/>
        <v>-8009</v>
      </c>
      <c r="AP97" s="24"/>
      <c r="AQ97" s="24"/>
      <c r="AR97" s="24" t="s">
        <v>27</v>
      </c>
    </row>
    <row r="98" spans="1:44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9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L98" s="28"/>
      <c r="AM98" s="28"/>
      <c r="AN98" s="28"/>
      <c r="AO98" s="28"/>
      <c r="AP98" s="28"/>
      <c r="AQ98" s="28"/>
      <c r="AR98" s="28"/>
    </row>
    <row r="100" spans="1:44" x14ac:dyDescent="0.2">
      <c r="AI100" s="5" t="s">
        <v>583</v>
      </c>
      <c r="AJ100" s="31">
        <f>SUM(AJ10:AJ98)</f>
        <v>7316</v>
      </c>
      <c r="AK100" s="31">
        <f>SUM(AK10:AK98)</f>
        <v>2115</v>
      </c>
    </row>
    <row r="101" spans="1:44" x14ac:dyDescent="0.2">
      <c r="AI101" s="5" t="s">
        <v>584</v>
      </c>
      <c r="AJ101" s="31">
        <f>AJ102-AJ100</f>
        <v>3</v>
      </c>
      <c r="AK101" s="31">
        <f>AK102-AK100</f>
        <v>1</v>
      </c>
    </row>
    <row r="102" spans="1:44" x14ac:dyDescent="0.2">
      <c r="AI102" s="5" t="s">
        <v>579</v>
      </c>
      <c r="AJ102" s="31">
        <v>7319</v>
      </c>
      <c r="AK102" s="31">
        <v>2116</v>
      </c>
    </row>
  </sheetData>
  <sortState ref="A10:AR98">
    <sortCondition descending="1" ref="AL10:AL98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sqref="A1:XFD1048576"/>
    </sheetView>
  </sheetViews>
  <sheetFormatPr defaultRowHeight="12.75" x14ac:dyDescent="0.2"/>
  <cols>
    <col min="1" max="1" width="17.42578125" customWidth="1"/>
    <col min="5" max="5" width="13.28515625" customWidth="1"/>
  </cols>
  <sheetData>
    <row r="1" spans="1:5" x14ac:dyDescent="0.2">
      <c r="A1" s="1" t="s">
        <v>547</v>
      </c>
    </row>
    <row r="3" spans="1:5" ht="13.5" thickBot="1" x14ac:dyDescent="0.25"/>
    <row r="4" spans="1:5" ht="21" thickBot="1" x14ac:dyDescent="0.35">
      <c r="A4" s="34" t="s">
        <v>548</v>
      </c>
      <c r="B4" s="35"/>
      <c r="C4" s="35"/>
      <c r="D4" s="35"/>
      <c r="E4" s="8">
        <f>A6+E6</f>
        <v>11506</v>
      </c>
    </row>
    <row r="5" spans="1:5" ht="30" x14ac:dyDescent="0.25">
      <c r="A5" s="9" t="s">
        <v>549</v>
      </c>
      <c r="B5" s="10"/>
      <c r="C5" s="11"/>
      <c r="D5" s="11"/>
      <c r="E5" s="12"/>
    </row>
    <row r="6" spans="1:5" ht="18" x14ac:dyDescent="0.25">
      <c r="A6" s="13">
        <v>2580</v>
      </c>
      <c r="B6" s="36" t="s">
        <v>550</v>
      </c>
      <c r="C6" s="37"/>
      <c r="D6" s="37"/>
      <c r="E6" s="14">
        <v>8926</v>
      </c>
    </row>
    <row r="8" spans="1:5" x14ac:dyDescent="0.2">
      <c r="A8" s="1" t="s">
        <v>551</v>
      </c>
    </row>
    <row r="9" spans="1:5" x14ac:dyDescent="0.2">
      <c r="A9" s="1" t="s">
        <v>552</v>
      </c>
    </row>
    <row r="10" spans="1:5" x14ac:dyDescent="0.2">
      <c r="A10" s="1"/>
    </row>
    <row r="11" spans="1:5" ht="12" customHeight="1" x14ac:dyDescent="0.2">
      <c r="A11" s="1" t="s">
        <v>575</v>
      </c>
    </row>
    <row r="12" spans="1:5" x14ac:dyDescent="0.2">
      <c r="A12" s="1" t="s">
        <v>573</v>
      </c>
    </row>
    <row r="13" spans="1:5" x14ac:dyDescent="0.2">
      <c r="A13" s="1" t="s">
        <v>574</v>
      </c>
    </row>
    <row r="14" spans="1:5" x14ac:dyDescent="0.2">
      <c r="B14" s="1" t="s">
        <v>576</v>
      </c>
      <c r="C14" s="1" t="s">
        <v>570</v>
      </c>
      <c r="D14" s="1" t="s">
        <v>579</v>
      </c>
    </row>
    <row r="15" spans="1:5" x14ac:dyDescent="0.2">
      <c r="A15" s="1" t="s">
        <v>577</v>
      </c>
      <c r="B15" s="33">
        <f>0.82*B17</f>
        <v>7319.32</v>
      </c>
      <c r="C15" s="33">
        <f>0.82*C17</f>
        <v>2115.6</v>
      </c>
      <c r="D15" s="33">
        <f>B15+C15</f>
        <v>9434.92</v>
      </c>
    </row>
    <row r="16" spans="1:5" x14ac:dyDescent="0.2">
      <c r="A16" s="1" t="s">
        <v>578</v>
      </c>
      <c r="B16" s="33">
        <f>0.18*B17</f>
        <v>1606.6799999999998</v>
      </c>
      <c r="C16" s="33">
        <f>0.18*C17</f>
        <v>464.4</v>
      </c>
      <c r="D16" s="33">
        <f>B16+C16</f>
        <v>2071.08</v>
      </c>
    </row>
    <row r="17" spans="1:4" x14ac:dyDescent="0.2">
      <c r="A17" s="1" t="s">
        <v>591</v>
      </c>
      <c r="B17" s="33">
        <v>8926</v>
      </c>
      <c r="C17" s="33">
        <v>2580</v>
      </c>
      <c r="D17" s="33">
        <f>B17+C17</f>
        <v>11506</v>
      </c>
    </row>
  </sheetData>
  <mergeCells count="2">
    <mergeCell ref="A4:D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awards</vt:lpstr>
      <vt:lpstr>breakdown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2016-04-14T23:45:03Z</dcterms:created>
  <dcterms:modified xsi:type="dcterms:W3CDTF">2016-04-18T21:22:16Z</dcterms:modified>
</cp:coreProperties>
</file>