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0" yWindow="390" windowWidth="28200" windowHeight="13185"/>
  </bookViews>
  <sheets>
    <sheet name="Home" sheetId="1" r:id="rId1"/>
    <sheet name="DNC" sheetId="2" r:id="rId2"/>
  </sheets>
  <calcPr calcId="145621"/>
</workbook>
</file>

<file path=xl/calcChain.xml><?xml version="1.0" encoding="utf-8"?>
<calcChain xmlns="http://schemas.openxmlformats.org/spreadsheetml/2006/main">
  <c r="AY26" i="2" l="1"/>
  <c r="BB25" i="2"/>
  <c r="AY25" i="2"/>
  <c r="AX25" i="2"/>
  <c r="BB21" i="2"/>
  <c r="BC21" i="2" s="1"/>
  <c r="U21" i="2"/>
  <c r="V21" i="2" s="1"/>
  <c r="Y21" i="2" s="1"/>
  <c r="BD21" i="2" s="1"/>
  <c r="BE21" i="2" s="1"/>
  <c r="BB20" i="2"/>
  <c r="BC20" i="2" s="1"/>
  <c r="U20" i="2"/>
  <c r="V20" i="2" s="1"/>
  <c r="Y20" i="2" s="1"/>
  <c r="BD20" i="2" s="1"/>
  <c r="BE20" i="2" s="1"/>
  <c r="BB19" i="2"/>
  <c r="BC19" i="2" s="1"/>
  <c r="U19" i="2"/>
  <c r="V19" i="2" s="1"/>
  <c r="Y19" i="2" s="1"/>
  <c r="BB18" i="2"/>
  <c r="BC18" i="2" s="1"/>
  <c r="U18" i="2"/>
  <c r="V18" i="2" s="1"/>
  <c r="Y18" i="2" s="1"/>
  <c r="BB17" i="2"/>
  <c r="BC17" i="2" s="1"/>
  <c r="U17" i="2"/>
  <c r="V17" i="2" s="1"/>
  <c r="Y17" i="2" s="1"/>
  <c r="BB16" i="2"/>
  <c r="BC16" i="2" s="1"/>
  <c r="U16" i="2"/>
  <c r="V16" i="2" s="1"/>
  <c r="Y16" i="2" s="1"/>
  <c r="BB15" i="2"/>
  <c r="BC15" i="2" s="1"/>
  <c r="U15" i="2"/>
  <c r="V15" i="2" s="1"/>
  <c r="Y15" i="2" s="1"/>
  <c r="BB14" i="2"/>
  <c r="BC14" i="2" s="1"/>
  <c r="U14" i="2"/>
  <c r="V14" i="2" s="1"/>
  <c r="Y14" i="2" s="1"/>
  <c r="BD19" i="2" l="1"/>
  <c r="BE19" i="2" s="1"/>
  <c r="BD14" i="2"/>
  <c r="BE14" i="2" s="1"/>
  <c r="BD16" i="2"/>
  <c r="BE16" i="2" s="1"/>
  <c r="BD18" i="2"/>
  <c r="BE18" i="2" s="1"/>
  <c r="BD15" i="2"/>
  <c r="BE15" i="2" s="1"/>
  <c r="BD17" i="2"/>
  <c r="BE17" i="2" s="1"/>
  <c r="U64" i="1" l="1"/>
  <c r="U54" i="1" l="1"/>
  <c r="U18" i="1"/>
  <c r="U52" i="1"/>
  <c r="U58" i="1"/>
  <c r="U57" i="1"/>
  <c r="U50" i="1"/>
  <c r="U40" i="1"/>
  <c r="U31" i="1"/>
  <c r="U16" i="1"/>
  <c r="U61" i="1"/>
  <c r="U60" i="1"/>
  <c r="U59" i="1"/>
  <c r="U49" i="1"/>
  <c r="U44" i="1"/>
  <c r="U42" i="1"/>
  <c r="U38" i="1"/>
  <c r="U36" i="1"/>
  <c r="U35" i="1"/>
  <c r="U34" i="1"/>
  <c r="U29" i="1"/>
  <c r="U25" i="1"/>
  <c r="U22" i="1"/>
  <c r="U21" i="1"/>
  <c r="U20" i="1"/>
  <c r="U15" i="1"/>
  <c r="U14" i="1"/>
  <c r="U13" i="1"/>
  <c r="U56" i="1"/>
  <c r="U51" i="1"/>
  <c r="U62" i="1"/>
  <c r="U45" i="1"/>
  <c r="U23" i="1"/>
  <c r="U17" i="1"/>
  <c r="U63" i="1"/>
  <c r="U46" i="1"/>
  <c r="U43" i="1"/>
  <c r="U39" i="1"/>
  <c r="U26" i="1"/>
  <c r="U30" i="1"/>
  <c r="U47" i="1"/>
  <c r="U48" i="1"/>
  <c r="U41" i="1"/>
  <c r="U55" i="1"/>
  <c r="U53" i="1"/>
  <c r="U37" i="1"/>
  <c r="U27" i="1"/>
  <c r="U19" i="1"/>
  <c r="U28" i="1" l="1"/>
  <c r="U32" i="1"/>
  <c r="U33" i="1"/>
  <c r="U24" i="1"/>
</calcChain>
</file>

<file path=xl/sharedStrings.xml><?xml version="1.0" encoding="utf-8"?>
<sst xmlns="http://schemas.openxmlformats.org/spreadsheetml/2006/main" count="529" uniqueCount="346">
  <si>
    <t>Primary consideration = need, FAFSA required</t>
  </si>
  <si>
    <t>Primary consideration = criteria, need secondary, FAFSA required</t>
  </si>
  <si>
    <t>Primary consideration = criteria, FAFSA not required</t>
  </si>
  <si>
    <t>All MPA students considered, FAFSA required</t>
  </si>
  <si>
    <t>All students considered, FAFSA not required</t>
  </si>
  <si>
    <t>Aid Year</t>
  </si>
  <si>
    <t>ID</t>
  </si>
  <si>
    <t>first name</t>
  </si>
  <si>
    <t>middle name</t>
  </si>
  <si>
    <t>last name</t>
  </si>
  <si>
    <t>category</t>
  </si>
  <si>
    <t>start term</t>
  </si>
  <si>
    <t>New or Continuing</t>
  </si>
  <si>
    <t>fafsa received date</t>
  </si>
  <si>
    <t>COE</t>
  </si>
  <si>
    <t>Fin Aid offer</t>
  </si>
  <si>
    <t>family contribution</t>
  </si>
  <si>
    <t>unmet need</t>
  </si>
  <si>
    <t>waivers</t>
  </si>
  <si>
    <t>loans offered</t>
  </si>
  <si>
    <t>loans accepted</t>
  </si>
  <si>
    <t>evergreen need grant</t>
  </si>
  <si>
    <t>other awards</t>
  </si>
  <si>
    <t>other resources</t>
  </si>
  <si>
    <t xml:space="preserve">Graduate Endowed Fellowship </t>
  </si>
  <si>
    <t>Work Study</t>
  </si>
  <si>
    <t>Work Study Graduate Assistant</t>
  </si>
  <si>
    <t>Evergreen Alumni Association Graduate Award</t>
  </si>
  <si>
    <t>John Walker Scholarship</t>
  </si>
  <si>
    <t>MPA-Tribal Governance Award</t>
  </si>
  <si>
    <t>Americorps Education Award</t>
  </si>
  <si>
    <t>Belizekian Fellowship</t>
  </si>
  <si>
    <t>Hearst Native American Scholarship</t>
  </si>
  <si>
    <t>Judge Fuller Graduate Fellowship</t>
  </si>
  <si>
    <t>Evergreen Foundation Graduate Award</t>
  </si>
  <si>
    <t>Tuition Waiver - Resident</t>
  </si>
  <si>
    <t>Tuition Waiver - Non-Res</t>
  </si>
  <si>
    <t>MPA Merit Award</t>
  </si>
  <si>
    <t>MPA Merit Award - Tribal Governance</t>
  </si>
  <si>
    <t>Awards TOTAL</t>
  </si>
  <si>
    <t>OLY</t>
  </si>
  <si>
    <t/>
  </si>
  <si>
    <t>Jennifer</t>
  </si>
  <si>
    <t>TMP</t>
  </si>
  <si>
    <t>Dawn</t>
  </si>
  <si>
    <t>Carpenter</t>
  </si>
  <si>
    <t>Marcus</t>
  </si>
  <si>
    <t>A00329466</t>
  </si>
  <si>
    <t>Bailey</t>
  </si>
  <si>
    <t>Craft</t>
  </si>
  <si>
    <t>Ashley</t>
  </si>
  <si>
    <t>A00138190</t>
  </si>
  <si>
    <t>Megan</t>
  </si>
  <si>
    <t>Eliasson</t>
  </si>
  <si>
    <t>A00070273</t>
  </si>
  <si>
    <t>Eychaner</t>
  </si>
  <si>
    <t>A00079554</t>
  </si>
  <si>
    <t>Mileen</t>
  </si>
  <si>
    <t>Gilkey</t>
  </si>
  <si>
    <t>William</t>
  </si>
  <si>
    <t>A00330025</t>
  </si>
  <si>
    <t>Michelle</t>
  </si>
  <si>
    <t>Heacox</t>
  </si>
  <si>
    <t>Martha</t>
  </si>
  <si>
    <t>A00069167</t>
  </si>
  <si>
    <t>Katherine</t>
  </si>
  <si>
    <t>Hoffman</t>
  </si>
  <si>
    <t>A00328343</t>
  </si>
  <si>
    <t>Nikkole</t>
  </si>
  <si>
    <t>Hughes</t>
  </si>
  <si>
    <t>Johnson</t>
  </si>
  <si>
    <t>Patrick</t>
  </si>
  <si>
    <t>Michael</t>
  </si>
  <si>
    <t>Andrew</t>
  </si>
  <si>
    <t>A00232122</t>
  </si>
  <si>
    <t>Lisbeth</t>
  </si>
  <si>
    <t>Panush</t>
  </si>
  <si>
    <t>A00330689</t>
  </si>
  <si>
    <t>Carl</t>
  </si>
  <si>
    <t>Peterson</t>
  </si>
  <si>
    <t>A00330649</t>
  </si>
  <si>
    <t>Popchockhakim</t>
  </si>
  <si>
    <t>A00261574</t>
  </si>
  <si>
    <t>David</t>
  </si>
  <si>
    <t>Quinton</t>
  </si>
  <si>
    <t>Paul</t>
  </si>
  <si>
    <t>A00332718</t>
  </si>
  <si>
    <t>Shafer</t>
  </si>
  <si>
    <t>Aaron</t>
  </si>
  <si>
    <t>Jane</t>
  </si>
  <si>
    <t>Williams</t>
  </si>
  <si>
    <t>Campus/ Cohort</t>
  </si>
  <si>
    <t>New Need</t>
  </si>
  <si>
    <t>Do not consider</t>
  </si>
  <si>
    <t>Reason to not consider for FA</t>
  </si>
  <si>
    <t>Declined</t>
  </si>
  <si>
    <t>A00330647</t>
  </si>
  <si>
    <t>Addie</t>
  </si>
  <si>
    <t>Candib</t>
  </si>
  <si>
    <t>A00332147</t>
  </si>
  <si>
    <t>Larsen</t>
  </si>
  <si>
    <t>N</t>
  </si>
  <si>
    <t>Harper</t>
  </si>
  <si>
    <t>C</t>
  </si>
  <si>
    <t>EL</t>
  </si>
  <si>
    <t>Work Study Graduate Assistant -- TBD</t>
  </si>
  <si>
    <t>Evergreen Alumni Assn Grad Award = 1@1,000</t>
  </si>
  <si>
    <t>John Walker Scholarship = 1@400</t>
  </si>
  <si>
    <t xml:space="preserve">MPA Financial Assistance &amp; Awards                             MPA Financial Assistance &amp; Awards                              MPA Financial Assistance &amp; Awards                     </t>
  </si>
  <si>
    <t>Y</t>
  </si>
  <si>
    <t>Anthony</t>
  </si>
  <si>
    <t>Brave</t>
  </si>
  <si>
    <t>A00152120</t>
  </si>
  <si>
    <t>n</t>
  </si>
  <si>
    <t>A00307325</t>
  </si>
  <si>
    <t>Allen</t>
  </si>
  <si>
    <t>A</t>
  </si>
  <si>
    <t>A00351672</t>
  </si>
  <si>
    <t>A00354257</t>
  </si>
  <si>
    <t>Logan</t>
  </si>
  <si>
    <t>Bahr</t>
  </si>
  <si>
    <t>A00126276</t>
  </si>
  <si>
    <t>Kandi</t>
  </si>
  <si>
    <t>Bauman</t>
  </si>
  <si>
    <t>A00352550</t>
  </si>
  <si>
    <t>Heidi</t>
  </si>
  <si>
    <t>Behrends Cerniwey</t>
  </si>
  <si>
    <t>A00145844</t>
  </si>
  <si>
    <t>Sarah</t>
  </si>
  <si>
    <t>Bishop</t>
  </si>
  <si>
    <t>A00059081</t>
  </si>
  <si>
    <t>Joy</t>
  </si>
  <si>
    <t>Bustanoby</t>
  </si>
  <si>
    <t>A00295424</t>
  </si>
  <si>
    <t>A00275832</t>
  </si>
  <si>
    <t>Brittany</t>
  </si>
  <si>
    <t>Clark</t>
  </si>
  <si>
    <t>A00353271</t>
  </si>
  <si>
    <t>Renata</t>
  </si>
  <si>
    <t>Cummings</t>
  </si>
  <si>
    <t>A00252843</t>
  </si>
  <si>
    <t>Lydia</t>
  </si>
  <si>
    <t>Drescher</t>
  </si>
  <si>
    <t>A00352837</t>
  </si>
  <si>
    <t>Duncan</t>
  </si>
  <si>
    <t>A00098035</t>
  </si>
  <si>
    <t>Evans</t>
  </si>
  <si>
    <t>A00344964</t>
  </si>
  <si>
    <t>Chad</t>
  </si>
  <si>
    <t>A00312187</t>
  </si>
  <si>
    <t>Jeanette</t>
  </si>
  <si>
    <t>A00258170</t>
  </si>
  <si>
    <t>Jones</t>
  </si>
  <si>
    <t>A00112312</t>
  </si>
  <si>
    <t>Nichole (Cole)</t>
  </si>
  <si>
    <t>Ketcherside</t>
  </si>
  <si>
    <t>A00353989</t>
  </si>
  <si>
    <t>Koehler</t>
  </si>
  <si>
    <t>A00355886</t>
  </si>
  <si>
    <t>Debra</t>
  </si>
  <si>
    <t>Kovacs</t>
  </si>
  <si>
    <t>A00294386</t>
  </si>
  <si>
    <t>Gregory</t>
  </si>
  <si>
    <t>A00352930</t>
  </si>
  <si>
    <t>Jennica</t>
  </si>
  <si>
    <t>Machado</t>
  </si>
  <si>
    <t>A00294237</t>
  </si>
  <si>
    <t>Danielle</t>
  </si>
  <si>
    <t>Madrone</t>
  </si>
  <si>
    <t>A00108209</t>
  </si>
  <si>
    <t>Cory</t>
  </si>
  <si>
    <t>Miller</t>
  </si>
  <si>
    <t>A00255903</t>
  </si>
  <si>
    <t>Owre</t>
  </si>
  <si>
    <t>A00279062</t>
  </si>
  <si>
    <t>Teresa</t>
  </si>
  <si>
    <t>Parsons</t>
  </si>
  <si>
    <t>A00353494</t>
  </si>
  <si>
    <t>Nancy</t>
  </si>
  <si>
    <t>Patino</t>
  </si>
  <si>
    <t>A00353057</t>
  </si>
  <si>
    <t>Charlotte</t>
  </si>
  <si>
    <t>Persons</t>
  </si>
  <si>
    <t>A00353058</t>
  </si>
  <si>
    <t>Phillips</t>
  </si>
  <si>
    <t>2-</t>
  </si>
  <si>
    <t>A00233896</t>
  </si>
  <si>
    <t>Wilbert</t>
  </si>
  <si>
    <t>Pina</t>
  </si>
  <si>
    <t>A00352554</t>
  </si>
  <si>
    <t>Lauren</t>
  </si>
  <si>
    <t>Rafanelli</t>
  </si>
  <si>
    <t>A00334091</t>
  </si>
  <si>
    <t>Sharon</t>
  </si>
  <si>
    <t>Shadwell</t>
  </si>
  <si>
    <t>A00343322</t>
  </si>
  <si>
    <t>Belete</t>
  </si>
  <si>
    <t>Shiferaw</t>
  </si>
  <si>
    <t>A00309855</t>
  </si>
  <si>
    <t>Brian</t>
  </si>
  <si>
    <t>Sisco</t>
  </si>
  <si>
    <t>A00280712</t>
  </si>
  <si>
    <t>Tavares</t>
  </si>
  <si>
    <t>Terry</t>
  </si>
  <si>
    <t>A00098205</t>
  </si>
  <si>
    <t>Isaac</t>
  </si>
  <si>
    <t>Wagnitz</t>
  </si>
  <si>
    <t>A00302469</t>
  </si>
  <si>
    <t>Courtney</t>
  </si>
  <si>
    <t>A00351893</t>
  </si>
  <si>
    <t>Yacob</t>
  </si>
  <si>
    <t>Zekarias</t>
  </si>
  <si>
    <t>A00295994</t>
  </si>
  <si>
    <t>Nicole</t>
  </si>
  <si>
    <t>Bond</t>
  </si>
  <si>
    <t>A00308909</t>
  </si>
  <si>
    <t xml:space="preserve">Gordon J. </t>
  </si>
  <si>
    <t>HighEagle</t>
  </si>
  <si>
    <t>A00261572</t>
  </si>
  <si>
    <t>Jessica</t>
  </si>
  <si>
    <t>A08005353</t>
  </si>
  <si>
    <t>Mara</t>
  </si>
  <si>
    <t>Machulsky</t>
  </si>
  <si>
    <t>A00247798</t>
  </si>
  <si>
    <t>Kristopher</t>
  </si>
  <si>
    <t>Peters</t>
  </si>
  <si>
    <t>A00238821</t>
  </si>
  <si>
    <t>Gary</t>
  </si>
  <si>
    <t>Richardson</t>
  </si>
  <si>
    <t>A00306362</t>
  </si>
  <si>
    <t>Tina</t>
  </si>
  <si>
    <t>Wright</t>
  </si>
  <si>
    <t>A00353060</t>
  </si>
  <si>
    <t>Zephier</t>
  </si>
  <si>
    <t>A00330029</t>
  </si>
  <si>
    <t>Zimmerman</t>
  </si>
  <si>
    <t>Lovelady</t>
  </si>
  <si>
    <t>WD</t>
  </si>
  <si>
    <t>Work Study -- 10,000 -- TBD</t>
  </si>
  <si>
    <t xml:space="preserve">Judge Fuller Graduate Fellowship = 1@1,370 </t>
  </si>
  <si>
    <t>MPA-Tribal Governance Award = 1 or 2, total of 2,468</t>
  </si>
  <si>
    <t>Tuition Waiver Pool: $58K - Amer</t>
  </si>
  <si>
    <t>Tuition Waiver - Resident = $58K-(AmeriCorps-NonRes-Merit) = FY1314 30,929 total, 26560 by 4/25</t>
  </si>
  <si>
    <t>Hearst Native American Scholarship: FY1415: remainder of 16,994; FY1314: 3@2183; 1@1093</t>
  </si>
  <si>
    <t>Award in June</t>
  </si>
  <si>
    <t>A00331094</t>
  </si>
  <si>
    <t>Adam</t>
  </si>
  <si>
    <t>W</t>
  </si>
  <si>
    <t>Flores</t>
  </si>
  <si>
    <t>adubflores@gmail.com</t>
  </si>
  <si>
    <t>11819 Mary Bobb Dr SE</t>
  </si>
  <si>
    <t>Olympia</t>
  </si>
  <si>
    <t>WA</t>
  </si>
  <si>
    <t>MPA</t>
  </si>
  <si>
    <t>R</t>
  </si>
  <si>
    <t>2014-03-17</t>
  </si>
  <si>
    <t>GSS</t>
  </si>
  <si>
    <t>none</t>
  </si>
  <si>
    <t>Non</t>
  </si>
  <si>
    <t>A00284983</t>
  </si>
  <si>
    <t>Leslie</t>
  </si>
  <si>
    <t>Godby</t>
  </si>
  <si>
    <t>godmar05@evergreen.edu</t>
  </si>
  <si>
    <t>PO Box 209</t>
  </si>
  <si>
    <t>Tenino</t>
  </si>
  <si>
    <t>98589-0209</t>
  </si>
  <si>
    <t>AS</t>
  </si>
  <si>
    <t>2014-02-24</t>
  </si>
  <si>
    <t>A00240069</t>
  </si>
  <si>
    <t>Gina</t>
  </si>
  <si>
    <t>Marie</t>
  </si>
  <si>
    <t>Gann</t>
  </si>
  <si>
    <t>gina.gann@centurylink.net</t>
  </si>
  <si>
    <t>1229 E 71st St</t>
  </si>
  <si>
    <t>Tacoma</t>
  </si>
  <si>
    <t>98404-2222</t>
  </si>
  <si>
    <t>2014-02-03</t>
  </si>
  <si>
    <t>W/D</t>
  </si>
  <si>
    <t>At 78 cred</t>
  </si>
  <si>
    <t>A00270669</t>
  </si>
  <si>
    <t>Hadija</t>
  </si>
  <si>
    <t>Farida</t>
  </si>
  <si>
    <t>Mohamed</t>
  </si>
  <si>
    <t>mohhad01@evergreen.edu</t>
  </si>
  <si>
    <t>516 N L ST APT 1</t>
  </si>
  <si>
    <t>98403-1663</t>
  </si>
  <si>
    <t>2014-02-10</t>
  </si>
  <si>
    <t>y</t>
  </si>
  <si>
    <t>Renata.J.Cummings@gmail.com</t>
  </si>
  <si>
    <t>brian.r.sisco@gmail.com</t>
  </si>
  <si>
    <t>F</t>
  </si>
  <si>
    <t>bishop.sarah@gmail.com</t>
  </si>
  <si>
    <t>renata.j.cummings@gmail.com</t>
  </si>
  <si>
    <t>lcdrescher@gmail.com</t>
  </si>
  <si>
    <t>wkoehler08@gmail.com</t>
  </si>
  <si>
    <t>dkovacs1@comcast.net</t>
  </si>
  <si>
    <t>nancy.patino@wallawalla.edu</t>
  </si>
  <si>
    <t>patrickseanphillips@gmail.com</t>
  </si>
  <si>
    <t>2014-04-02</t>
  </si>
  <si>
    <t>2014-01-03</t>
  </si>
  <si>
    <t>2014-02-14</t>
  </si>
  <si>
    <t>2014-02-25</t>
  </si>
  <si>
    <t>2014-04-07</t>
  </si>
  <si>
    <t>2014-01-28</t>
  </si>
  <si>
    <t>2014-02-06</t>
  </si>
  <si>
    <t>L</t>
  </si>
  <si>
    <t>MPA Awards TOTAL</t>
  </si>
  <si>
    <t>MPA Merit Award; 1@2491,  5@1800</t>
  </si>
  <si>
    <t>MPA Merit Award - Tribal Governance; 1@2491, 2@1800</t>
  </si>
  <si>
    <t>NR</t>
  </si>
  <si>
    <t>FY1415: Award in June</t>
  </si>
  <si>
    <t>Americorps Education Award =  3@1800</t>
  </si>
  <si>
    <t>2nd to last</t>
  </si>
  <si>
    <t>Last - NEED</t>
  </si>
  <si>
    <t>FO</t>
  </si>
  <si>
    <t>Gave higher TW b/c of his 1.5 rating</t>
  </si>
  <si>
    <t>Graduate Endowed Fellowship = 6,675/6=1112 ea.</t>
  </si>
  <si>
    <t>Evergreen Foundation Graduate Award = 8,750</t>
  </si>
  <si>
    <t>Tuition Waiver - Non-Res = varies bet 3000-5000, dep on rating &amp; need</t>
  </si>
  <si>
    <t>FY1415 TWP remainder: 1,268</t>
  </si>
  <si>
    <t>FY1415 EFGA remainder: 1,550</t>
  </si>
  <si>
    <t>4/24/14</t>
  </si>
  <si>
    <t>4/25/14</t>
  </si>
  <si>
    <t>4/27/14: declined via email, I offered p/t option, see if reconfirmed b4 end of 4/28 b4 reawarding</t>
  </si>
  <si>
    <t>TW-NR</t>
  </si>
  <si>
    <t>TW-Res</t>
  </si>
  <si>
    <t>Sum all MPA</t>
  </si>
  <si>
    <t>+ $ to reaward from declines:  10,250 as of 4/30/14</t>
  </si>
  <si>
    <t>Sum $</t>
  </si>
  <si>
    <t>TW Sum</t>
  </si>
  <si>
    <t>Tuition Waiver Pool</t>
  </si>
  <si>
    <t>Soule Family Fship: 1 or more, total of $1,735</t>
  </si>
  <si>
    <t>Detail Code</t>
  </si>
  <si>
    <t>FS36</t>
  </si>
  <si>
    <t>N/A</t>
  </si>
  <si>
    <t>FS25</t>
  </si>
  <si>
    <t>FS12</t>
  </si>
  <si>
    <t>FS72</t>
  </si>
  <si>
    <t>FS37</t>
  </si>
  <si>
    <t>FS11</t>
  </si>
  <si>
    <t>FS92</t>
  </si>
  <si>
    <t>FS23</t>
  </si>
  <si>
    <t>2014-15 MPA Financial Aid Awards for Colby, Megan and Mike as of 4/30/14</t>
  </si>
  <si>
    <t>= awards not yet awarded</t>
  </si>
  <si>
    <t>= award from tuition waiver pool: no detail code</t>
  </si>
  <si>
    <t>= detail code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</si>
</sst>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/d/yy;@"/>
    <numFmt numFmtId="165" formatCode="dd\-mmm\-yy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indexed="43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Calibri"/>
      <family val="2"/>
    </font>
    <font>
      <sz val="10"/>
      <color rgb="FFFFFF00"/>
      <name val="Arial"/>
      <family val="2"/>
    </font>
    <font>
      <b/>
      <sz val="10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182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0" fillId="4" borderId="1" xfId="0" applyFill="1" applyBorder="1"/>
    <xf numFmtId="0" fontId="3" fillId="5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0" fillId="0" borderId="1" xfId="0" applyFill="1" applyBorder="1"/>
    <xf numFmtId="0" fontId="0" fillId="0" borderId="2" xfId="0" applyBorder="1" applyAlignment="1">
      <alignment wrapText="1"/>
    </xf>
    <xf numFmtId="0" fontId="5" fillId="0" borderId="0" xfId="0" applyFont="1" applyBorder="1"/>
    <xf numFmtId="0" fontId="0" fillId="0" borderId="0" xfId="0" applyBorder="1"/>
    <xf numFmtId="0" fontId="0" fillId="6" borderId="1" xfId="0" applyFill="1" applyBorder="1"/>
    <xf numFmtId="3" fontId="3" fillId="9" borderId="1" xfId="0" applyNumberFormat="1" applyFont="1" applyFill="1" applyBorder="1"/>
    <xf numFmtId="0" fontId="0" fillId="0" borderId="0" xfId="0" applyFill="1" applyBorder="1"/>
    <xf numFmtId="0" fontId="3" fillId="0" borderId="1" xfId="0" applyFont="1" applyFill="1" applyBorder="1"/>
    <xf numFmtId="0" fontId="0" fillId="11" borderId="1" xfId="0" applyFill="1" applyBorder="1"/>
    <xf numFmtId="0" fontId="9" fillId="12" borderId="1" xfId="0" applyFont="1" applyFill="1" applyBorder="1"/>
    <xf numFmtId="0" fontId="0" fillId="13" borderId="1" xfId="0" applyFill="1" applyBorder="1"/>
    <xf numFmtId="0" fontId="6" fillId="0" borderId="1" xfId="1" applyFont="1" applyFill="1" applyBorder="1" applyAlignment="1">
      <alignment wrapText="1"/>
    </xf>
    <xf numFmtId="0" fontId="7" fillId="0" borderId="1" xfId="1" applyFont="1" applyFill="1" applyBorder="1" applyAlignment="1">
      <alignment wrapText="1"/>
    </xf>
    <xf numFmtId="0" fontId="7" fillId="0" borderId="5" xfId="1" applyFont="1" applyFill="1" applyBorder="1" applyAlignment="1">
      <alignment wrapText="1"/>
    </xf>
    <xf numFmtId="0" fontId="0" fillId="0" borderId="0" xfId="0" applyFill="1"/>
    <xf numFmtId="0" fontId="1" fillId="0" borderId="1" xfId="0" applyFont="1" applyFill="1" applyBorder="1"/>
    <xf numFmtId="0" fontId="0" fillId="0" borderId="2" xfId="0" applyBorder="1"/>
    <xf numFmtId="0" fontId="7" fillId="0" borderId="0" xfId="1" applyFont="1" applyFill="1" applyBorder="1" applyAlignment="1">
      <alignment wrapText="1"/>
    </xf>
    <xf numFmtId="0" fontId="2" fillId="0" borderId="1" xfId="0" applyFont="1" applyBorder="1"/>
    <xf numFmtId="0" fontId="10" fillId="0" borderId="1" xfId="0" applyFont="1" applyFill="1" applyBorder="1"/>
    <xf numFmtId="0" fontId="0" fillId="15" borderId="1" xfId="0" applyFill="1" applyBorder="1"/>
    <xf numFmtId="0" fontId="2" fillId="0" borderId="1" xfId="0" applyFont="1" applyFill="1" applyBorder="1"/>
    <xf numFmtId="0" fontId="3" fillId="0" borderId="1" xfId="0" applyFont="1" applyBorder="1"/>
    <xf numFmtId="0" fontId="1" fillId="15" borderId="1" xfId="0" applyFont="1" applyFill="1" applyBorder="1"/>
    <xf numFmtId="0" fontId="13" fillId="16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6" xfId="1" applyFont="1" applyFill="1" applyBorder="1" applyAlignment="1">
      <alignment wrapText="1"/>
    </xf>
    <xf numFmtId="0" fontId="7" fillId="0" borderId="8" xfId="1" applyFont="1" applyFill="1" applyBorder="1" applyAlignment="1">
      <alignment wrapText="1"/>
    </xf>
    <xf numFmtId="0" fontId="2" fillId="0" borderId="10" xfId="0" applyFont="1" applyFill="1" applyBorder="1"/>
    <xf numFmtId="0" fontId="2" fillId="15" borderId="0" xfId="0" applyFont="1" applyFill="1" applyBorder="1"/>
    <xf numFmtId="164" fontId="0" fillId="0" borderId="1" xfId="0" applyNumberFormat="1" applyFill="1" applyBorder="1"/>
    <xf numFmtId="0" fontId="0" fillId="14" borderId="0" xfId="0" applyFill="1"/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165" fontId="13" fillId="0" borderId="1" xfId="1" applyNumberFormat="1" applyFont="1" applyFill="1" applyBorder="1" applyAlignment="1">
      <alignment horizontal="center" wrapText="1"/>
    </xf>
    <xf numFmtId="0" fontId="13" fillId="18" borderId="1" xfId="0" applyFont="1" applyFill="1" applyBorder="1"/>
    <xf numFmtId="0" fontId="1" fillId="14" borderId="0" xfId="0" applyFont="1" applyFill="1"/>
    <xf numFmtId="0" fontId="2" fillId="15" borderId="1" xfId="0" applyFont="1" applyFill="1" applyBorder="1"/>
    <xf numFmtId="0" fontId="7" fillId="18" borderId="1" xfId="1" applyFont="1" applyFill="1" applyBorder="1" applyAlignment="1">
      <alignment wrapText="1"/>
    </xf>
    <xf numFmtId="0" fontId="0" fillId="18" borderId="1" xfId="0" applyFill="1" applyBorder="1"/>
    <xf numFmtId="0" fontId="1" fillId="0" borderId="0" xfId="0" quotePrefix="1" applyFont="1" applyFill="1" applyBorder="1"/>
    <xf numFmtId="0" fontId="14" fillId="0" borderId="1" xfId="1" applyFont="1" applyFill="1" applyBorder="1" applyAlignment="1">
      <alignment wrapText="1"/>
    </xf>
    <xf numFmtId="0" fontId="0" fillId="19" borderId="1" xfId="0" applyFill="1" applyBorder="1"/>
    <xf numFmtId="0" fontId="2" fillId="19" borderId="1" xfId="0" applyFont="1" applyFill="1" applyBorder="1"/>
    <xf numFmtId="0" fontId="13" fillId="19" borderId="1" xfId="0" applyFont="1" applyFill="1" applyBorder="1"/>
    <xf numFmtId="0" fontId="6" fillId="19" borderId="1" xfId="1" applyFont="1" applyFill="1" applyBorder="1" applyAlignment="1">
      <alignment wrapText="1"/>
    </xf>
    <xf numFmtId="0" fontId="7" fillId="19" borderId="1" xfId="0" applyFont="1" applyFill="1" applyBorder="1" applyAlignment="1">
      <alignment horizontal="center" vertical="center"/>
    </xf>
    <xf numFmtId="0" fontId="3" fillId="19" borderId="1" xfId="0" applyFont="1" applyFill="1" applyBorder="1"/>
    <xf numFmtId="0" fontId="3" fillId="19" borderId="11" xfId="0" applyFont="1" applyFill="1" applyBorder="1"/>
    <xf numFmtId="0" fontId="0" fillId="19" borderId="2" xfId="0" applyFill="1" applyBorder="1"/>
    <xf numFmtId="0" fontId="7" fillId="15" borderId="1" xfId="1" applyFont="1" applyFill="1" applyBorder="1" applyAlignment="1">
      <alignment wrapText="1"/>
    </xf>
    <xf numFmtId="0" fontId="7" fillId="15" borderId="1" xfId="0" applyFont="1" applyFill="1" applyBorder="1" applyAlignment="1">
      <alignment vertical="center"/>
    </xf>
    <xf numFmtId="0" fontId="7" fillId="15" borderId="0" xfId="1" applyFont="1" applyFill="1" applyBorder="1" applyAlignment="1">
      <alignment wrapText="1"/>
    </xf>
    <xf numFmtId="0" fontId="7" fillId="15" borderId="1" xfId="0" applyFont="1" applyFill="1" applyBorder="1" applyAlignment="1">
      <alignment horizontal="center" vertical="center"/>
    </xf>
    <xf numFmtId="0" fontId="7" fillId="15" borderId="5" xfId="1" applyFont="1" applyFill="1" applyBorder="1" applyAlignment="1">
      <alignment wrapText="1"/>
    </xf>
    <xf numFmtId="0" fontId="7" fillId="15" borderId="1" xfId="0" applyFont="1" applyFill="1" applyBorder="1" applyAlignment="1">
      <alignment horizontal="left" vertical="center"/>
    </xf>
    <xf numFmtId="0" fontId="9" fillId="18" borderId="1" xfId="0" applyFont="1" applyFill="1" applyBorder="1"/>
    <xf numFmtId="3" fontId="0" fillId="0" borderId="1" xfId="0" applyNumberFormat="1" applyBorder="1"/>
    <xf numFmtId="3" fontId="3" fillId="20" borderId="1" xfId="0" applyNumberFormat="1" applyFont="1" applyFill="1" applyBorder="1"/>
    <xf numFmtId="0" fontId="2" fillId="18" borderId="1" xfId="0" applyFont="1" applyFill="1" applyBorder="1"/>
    <xf numFmtId="0" fontId="7" fillId="18" borderId="5" xfId="1" applyFont="1" applyFill="1" applyBorder="1" applyAlignment="1">
      <alignment wrapText="1"/>
    </xf>
    <xf numFmtId="0" fontId="3" fillId="20" borderId="0" xfId="0" applyFont="1" applyFill="1"/>
    <xf numFmtId="0" fontId="0" fillId="23" borderId="0" xfId="0" applyFill="1" applyBorder="1"/>
    <xf numFmtId="0" fontId="2" fillId="23" borderId="1" xfId="0" applyFont="1" applyFill="1" applyBorder="1"/>
    <xf numFmtId="0" fontId="7" fillId="23" borderId="1" xfId="1" applyFont="1" applyFill="1" applyBorder="1" applyAlignment="1">
      <alignment wrapText="1"/>
    </xf>
    <xf numFmtId="0" fontId="7" fillId="23" borderId="0" xfId="1" applyFont="1" applyFill="1" applyBorder="1" applyAlignment="1">
      <alignment wrapText="1"/>
    </xf>
    <xf numFmtId="0" fontId="7" fillId="23" borderId="5" xfId="1" applyFont="1" applyFill="1" applyBorder="1" applyAlignment="1">
      <alignment wrapText="1"/>
    </xf>
    <xf numFmtId="0" fontId="0" fillId="23" borderId="1" xfId="0" applyFill="1" applyBorder="1"/>
    <xf numFmtId="0" fontId="1" fillId="23" borderId="0" xfId="0" applyFont="1" applyFill="1"/>
    <xf numFmtId="0" fontId="7" fillId="23" borderId="1" xfId="0" applyFont="1" applyFill="1" applyBorder="1" applyAlignment="1">
      <alignment vertical="center"/>
    </xf>
    <xf numFmtId="0" fontId="7" fillId="23" borderId="8" xfId="1" applyFont="1" applyFill="1" applyBorder="1" applyAlignment="1">
      <alignment wrapText="1"/>
    </xf>
    <xf numFmtId="0" fontId="2" fillId="23" borderId="1" xfId="0" applyFont="1" applyFill="1" applyBorder="1" applyAlignment="1">
      <alignment wrapText="1"/>
    </xf>
    <xf numFmtId="0" fontId="4" fillId="23" borderId="1" xfId="0" applyFont="1" applyFill="1" applyBorder="1" applyAlignment="1">
      <alignment wrapText="1"/>
    </xf>
    <xf numFmtId="0" fontId="3" fillId="23" borderId="1" xfId="0" applyFont="1" applyFill="1" applyBorder="1" applyAlignment="1">
      <alignment horizontal="center"/>
    </xf>
    <xf numFmtId="0" fontId="2" fillId="23" borderId="9" xfId="0" applyFont="1" applyFill="1" applyBorder="1"/>
    <xf numFmtId="0" fontId="1" fillId="23" borderId="1" xfId="0" applyFont="1" applyFill="1" applyBorder="1"/>
    <xf numFmtId="0" fontId="13" fillId="23" borderId="1" xfId="0" applyFont="1" applyFill="1" applyBorder="1"/>
    <xf numFmtId="37" fontId="0" fillId="23" borderId="1" xfId="0" applyNumberFormat="1" applyFill="1" applyBorder="1"/>
    <xf numFmtId="10" fontId="0" fillId="23" borderId="1" xfId="0" applyNumberFormat="1" applyFill="1" applyBorder="1"/>
    <xf numFmtId="164" fontId="0" fillId="23" borderId="1" xfId="0" quotePrefix="1" applyNumberFormat="1" applyFill="1" applyBorder="1"/>
    <xf numFmtId="0" fontId="10" fillId="23" borderId="1" xfId="0" applyFont="1" applyFill="1" applyBorder="1"/>
    <xf numFmtId="0" fontId="1" fillId="23" borderId="1" xfId="0" quotePrefix="1" applyFont="1" applyFill="1" applyBorder="1"/>
    <xf numFmtId="0" fontId="2" fillId="0" borderId="2" xfId="0" applyFont="1" applyBorder="1"/>
    <xf numFmtId="0" fontId="2" fillId="0" borderId="11" xfId="0" applyFont="1" applyBorder="1"/>
    <xf numFmtId="0" fontId="7" fillId="0" borderId="12" xfId="1" applyFont="1" applyFill="1" applyBorder="1" applyAlignment="1">
      <alignment wrapText="1"/>
    </xf>
    <xf numFmtId="0" fontId="7" fillId="0" borderId="13" xfId="1" applyFont="1" applyFill="1" applyBorder="1" applyAlignment="1">
      <alignment wrapText="1"/>
    </xf>
    <xf numFmtId="0" fontId="7" fillId="19" borderId="1" xfId="0" applyFont="1" applyFill="1" applyBorder="1" applyAlignment="1">
      <alignment horizontal="left" vertical="center"/>
    </xf>
    <xf numFmtId="0" fontId="7" fillId="0" borderId="2" xfId="1" applyFont="1" applyFill="1" applyBorder="1" applyAlignment="1">
      <alignment wrapText="1"/>
    </xf>
    <xf numFmtId="0" fontId="7" fillId="0" borderId="11" xfId="1" applyFont="1" applyFill="1" applyBorder="1" applyAlignment="1">
      <alignment wrapText="1"/>
    </xf>
    <xf numFmtId="0" fontId="0" fillId="0" borderId="11" xfId="0" applyBorder="1"/>
    <xf numFmtId="0" fontId="0" fillId="23" borderId="1" xfId="0" applyFill="1" applyBorder="1" applyAlignment="1">
      <alignment wrapText="1"/>
    </xf>
    <xf numFmtId="0" fontId="1" fillId="23" borderId="0" xfId="0" applyFont="1" applyFill="1" applyBorder="1"/>
    <xf numFmtId="165" fontId="13" fillId="23" borderId="1" xfId="1" applyNumberFormat="1" applyFont="1" applyFill="1" applyBorder="1" applyAlignment="1">
      <alignment horizontal="center" wrapText="1"/>
    </xf>
    <xf numFmtId="0" fontId="8" fillId="23" borderId="1" xfId="0" applyFont="1" applyFill="1" applyBorder="1"/>
    <xf numFmtId="0" fontId="2" fillId="23" borderId="10" xfId="0" applyFont="1" applyFill="1" applyBorder="1"/>
    <xf numFmtId="0" fontId="0" fillId="23" borderId="0" xfId="0" applyFill="1" applyBorder="1" applyAlignment="1">
      <alignment wrapText="1"/>
    </xf>
    <xf numFmtId="0" fontId="9" fillId="23" borderId="1" xfId="0" applyFont="1" applyFill="1" applyBorder="1"/>
    <xf numFmtId="0" fontId="1" fillId="17" borderId="0" xfId="0" applyFont="1" applyFill="1"/>
    <xf numFmtId="0" fontId="0" fillId="17" borderId="0" xfId="0" applyFill="1"/>
    <xf numFmtId="0" fontId="0" fillId="0" borderId="5" xfId="0" applyFill="1" applyBorder="1"/>
    <xf numFmtId="0" fontId="6" fillId="19" borderId="5" xfId="1" applyFont="1" applyFill="1" applyBorder="1" applyAlignment="1">
      <alignment wrapText="1"/>
    </xf>
    <xf numFmtId="0" fontId="12" fillId="0" borderId="5" xfId="1" applyFont="1" applyFill="1" applyBorder="1" applyAlignment="1">
      <alignment wrapText="1"/>
    </xf>
    <xf numFmtId="0" fontId="7" fillId="15" borderId="5" xfId="0" applyFont="1" applyFill="1" applyBorder="1" applyAlignment="1">
      <alignment horizontal="center" vertical="center"/>
    </xf>
    <xf numFmtId="0" fontId="7" fillId="19" borderId="5" xfId="0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wrapText="1"/>
    </xf>
    <xf numFmtId="0" fontId="7" fillId="15" borderId="1" xfId="0" applyFont="1" applyFill="1" applyBorder="1" applyAlignment="1">
      <alignment horizontal="left" vertical="center" wrapText="1"/>
    </xf>
    <xf numFmtId="0" fontId="7" fillId="18" borderId="6" xfId="1" applyFont="1" applyFill="1" applyBorder="1" applyAlignment="1">
      <alignment wrapText="1"/>
    </xf>
    <xf numFmtId="0" fontId="7" fillId="19" borderId="6" xfId="0" applyFont="1" applyFill="1" applyBorder="1" applyAlignment="1">
      <alignment vertical="center"/>
    </xf>
    <xf numFmtId="0" fontId="3" fillId="9" borderId="2" xfId="0" applyFont="1" applyFill="1" applyBorder="1"/>
    <xf numFmtId="3" fontId="0" fillId="0" borderId="0" xfId="0" applyNumberFormat="1" applyBorder="1"/>
    <xf numFmtId="3" fontId="0" fillId="0" borderId="0" xfId="0" applyNumberFormat="1" applyFill="1" applyBorder="1"/>
    <xf numFmtId="3" fontId="4" fillId="0" borderId="0" xfId="0" applyNumberFormat="1" applyFont="1" applyBorder="1"/>
    <xf numFmtId="3" fontId="0" fillId="7" borderId="0" xfId="0" applyNumberFormat="1" applyFill="1" applyBorder="1"/>
    <xf numFmtId="3" fontId="0" fillId="0" borderId="0" xfId="0" applyNumberFormat="1" applyFill="1" applyBorder="1" applyAlignment="1">
      <alignment wrapText="1"/>
    </xf>
    <xf numFmtId="3" fontId="4" fillId="0" borderId="0" xfId="0" applyNumberFormat="1" applyFont="1" applyFill="1" applyBorder="1" applyAlignment="1">
      <alignment wrapText="1"/>
    </xf>
    <xf numFmtId="3" fontId="3" fillId="21" borderId="2" xfId="0" applyNumberFormat="1" applyFont="1" applyFill="1" applyBorder="1" applyAlignment="1">
      <alignment wrapText="1"/>
    </xf>
    <xf numFmtId="3" fontId="0" fillId="7" borderId="2" xfId="0" applyNumberFormat="1" applyFill="1" applyBorder="1" applyAlignment="1">
      <alignment wrapText="1"/>
    </xf>
    <xf numFmtId="3" fontId="0" fillId="3" borderId="1" xfId="0" applyNumberFormat="1" applyFill="1" applyBorder="1" applyAlignment="1">
      <alignment wrapText="1"/>
    </xf>
    <xf numFmtId="3" fontId="0" fillId="3" borderId="2" xfId="0" applyNumberFormat="1" applyFill="1" applyBorder="1"/>
    <xf numFmtId="3" fontId="0" fillId="3" borderId="1" xfId="0" applyNumberFormat="1" applyFill="1" applyBorder="1"/>
    <xf numFmtId="3" fontId="0" fillId="10" borderId="1" xfId="0" applyNumberFormat="1" applyFill="1" applyBorder="1" applyAlignment="1">
      <alignment wrapText="1"/>
    </xf>
    <xf numFmtId="3" fontId="0" fillId="7" borderId="1" xfId="0" applyNumberFormat="1" applyFill="1" applyBorder="1"/>
    <xf numFmtId="3" fontId="3" fillId="0" borderId="1" xfId="0" applyNumberFormat="1" applyFont="1" applyBorder="1" applyAlignment="1">
      <alignment vertical="top" wrapText="1"/>
    </xf>
    <xf numFmtId="3" fontId="3" fillId="7" borderId="1" xfId="0" applyNumberFormat="1" applyFont="1" applyFill="1" applyBorder="1" applyAlignment="1">
      <alignment vertical="top" wrapText="1"/>
    </xf>
    <xf numFmtId="3" fontId="0" fillId="15" borderId="1" xfId="0" applyNumberFormat="1" applyFill="1" applyBorder="1"/>
    <xf numFmtId="3" fontId="0" fillId="20" borderId="1" xfId="0" applyNumberFormat="1" applyFill="1" applyBorder="1"/>
    <xf numFmtId="3" fontId="0" fillId="8" borderId="1" xfId="0" applyNumberFormat="1" applyFill="1" applyBorder="1"/>
    <xf numFmtId="3" fontId="0" fillId="0" borderId="1" xfId="0" applyNumberFormat="1" applyFill="1" applyBorder="1"/>
    <xf numFmtId="3" fontId="3" fillId="13" borderId="1" xfId="0" applyNumberFormat="1" applyFont="1" applyFill="1" applyBorder="1"/>
    <xf numFmtId="3" fontId="0" fillId="19" borderId="1" xfId="0" applyNumberFormat="1" applyFill="1" applyBorder="1"/>
    <xf numFmtId="3" fontId="0" fillId="6" borderId="1" xfId="0" applyNumberFormat="1" applyFill="1" applyBorder="1"/>
    <xf numFmtId="3" fontId="3" fillId="0" borderId="1" xfId="0" applyNumberFormat="1" applyFont="1" applyBorder="1"/>
    <xf numFmtId="3" fontId="0" fillId="0" borderId="11" xfId="0" applyNumberFormat="1" applyBorder="1"/>
    <xf numFmtId="3" fontId="0" fillId="0" borderId="2" xfId="0" applyNumberFormat="1" applyBorder="1"/>
    <xf numFmtId="3" fontId="0" fillId="11" borderId="1" xfId="0" applyNumberFormat="1" applyFill="1" applyBorder="1"/>
    <xf numFmtId="3" fontId="0" fillId="18" borderId="1" xfId="0" applyNumberFormat="1" applyFill="1" applyBorder="1"/>
    <xf numFmtId="3" fontId="1" fillId="0" borderId="1" xfId="0" applyNumberFormat="1" applyFont="1" applyFill="1" applyBorder="1"/>
    <xf numFmtId="0" fontId="1" fillId="17" borderId="1" xfId="0" applyFont="1" applyFill="1" applyBorder="1" applyAlignment="1">
      <alignment wrapText="1"/>
    </xf>
    <xf numFmtId="0" fontId="0" fillId="17" borderId="1" xfId="0" applyFill="1" applyBorder="1" applyAlignment="1">
      <alignment wrapText="1"/>
    </xf>
    <xf numFmtId="3" fontId="0" fillId="17" borderId="1" xfId="0" applyNumberFormat="1" applyFill="1" applyBorder="1" applyAlignment="1">
      <alignment wrapText="1"/>
    </xf>
    <xf numFmtId="3" fontId="1" fillId="17" borderId="1" xfId="0" applyNumberFormat="1" applyFont="1" applyFill="1" applyBorder="1" applyAlignment="1">
      <alignment wrapText="1"/>
    </xf>
    <xf numFmtId="3" fontId="1" fillId="17" borderId="1" xfId="0" applyNumberFormat="1" applyFont="1" applyFill="1" applyBorder="1" applyAlignment="1">
      <alignment horizontal="center" wrapText="1"/>
    </xf>
    <xf numFmtId="3" fontId="1" fillId="22" borderId="1" xfId="0" applyNumberFormat="1" applyFont="1" applyFill="1" applyBorder="1" applyAlignment="1">
      <alignment wrapText="1"/>
    </xf>
    <xf numFmtId="3" fontId="3" fillId="22" borderId="1" xfId="0" applyNumberFormat="1" applyFont="1" applyFill="1" applyBorder="1" applyAlignment="1">
      <alignment wrapText="1"/>
    </xf>
    <xf numFmtId="3" fontId="3" fillId="22" borderId="1" xfId="0" applyNumberFormat="1" applyFont="1" applyFill="1" applyBorder="1" applyAlignment="1">
      <alignment vertical="top" wrapText="1"/>
    </xf>
    <xf numFmtId="3" fontId="1" fillId="24" borderId="1" xfId="0" applyNumberFormat="1" applyFont="1" applyFill="1" applyBorder="1" applyAlignment="1">
      <alignment wrapText="1"/>
    </xf>
    <xf numFmtId="3" fontId="0" fillId="24" borderId="2" xfId="0" applyNumberFormat="1" applyFill="1" applyBorder="1"/>
    <xf numFmtId="3" fontId="3" fillId="24" borderId="1" xfId="0" applyNumberFormat="1" applyFont="1" applyFill="1" applyBorder="1" applyAlignment="1">
      <alignment vertical="top" wrapText="1"/>
    </xf>
    <xf numFmtId="3" fontId="1" fillId="23" borderId="0" xfId="0" quotePrefix="1" applyNumberFormat="1" applyFont="1" applyFill="1" applyBorder="1" applyAlignment="1">
      <alignment horizontal="center" wrapText="1"/>
    </xf>
    <xf numFmtId="3" fontId="0" fillId="23" borderId="0" xfId="0" applyNumberFormat="1" applyFill="1" applyBorder="1" applyAlignment="1">
      <alignment horizontal="center" wrapText="1"/>
    </xf>
    <xf numFmtId="3" fontId="3" fillId="22" borderId="4" xfId="0" applyNumberFormat="1" applyFont="1" applyFill="1" applyBorder="1" applyAlignment="1">
      <alignment horizontal="center" wrapText="1"/>
    </xf>
    <xf numFmtId="3" fontId="3" fillId="22" borderId="3" xfId="0" applyNumberFormat="1" applyFont="1" applyFill="1" applyBorder="1" applyAlignment="1">
      <alignment horizontal="center" wrapText="1"/>
    </xf>
    <xf numFmtId="3" fontId="3" fillId="22" borderId="8" xfId="0" applyNumberFormat="1" applyFont="1" applyFill="1" applyBorder="1" applyAlignment="1">
      <alignment horizontal="center" wrapText="1"/>
    </xf>
    <xf numFmtId="3" fontId="3" fillId="22" borderId="14" xfId="0" applyNumberFormat="1" applyFont="1" applyFill="1" applyBorder="1" applyAlignment="1">
      <alignment horizontal="center" wrapText="1"/>
    </xf>
    <xf numFmtId="3" fontId="3" fillId="22" borderId="10" xfId="0" applyNumberFormat="1" applyFont="1" applyFill="1" applyBorder="1" applyAlignment="1">
      <alignment horizontal="center" wrapText="1"/>
    </xf>
    <xf numFmtId="3" fontId="3" fillId="3" borderId="8" xfId="0" applyNumberFormat="1" applyFont="1" applyFill="1" applyBorder="1" applyAlignment="1">
      <alignment horizontal="center"/>
    </xf>
    <xf numFmtId="3" fontId="3" fillId="3" borderId="14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3" fontId="0" fillId="3" borderId="4" xfId="0" applyNumberFormat="1" applyFill="1" applyBorder="1" applyAlignment="1">
      <alignment wrapText="1"/>
    </xf>
    <xf numFmtId="3" fontId="0" fillId="3" borderId="7" xfId="0" applyNumberFormat="1" applyFill="1" applyBorder="1" applyAlignment="1">
      <alignment wrapText="1"/>
    </xf>
    <xf numFmtId="3" fontId="0" fillId="3" borderId="3" xfId="0" applyNumberFormat="1" applyFill="1" applyBorder="1" applyAlignment="1">
      <alignment wrapText="1"/>
    </xf>
    <xf numFmtId="3" fontId="0" fillId="3" borderId="8" xfId="0" applyNumberFormat="1" applyFill="1" applyBorder="1" applyAlignment="1">
      <alignment horizontal="center" wrapText="1"/>
    </xf>
    <xf numFmtId="3" fontId="0" fillId="3" borderId="14" xfId="0" applyNumberFormat="1" applyFill="1" applyBorder="1" applyAlignment="1">
      <alignment horizontal="center" wrapText="1"/>
    </xf>
    <xf numFmtId="3" fontId="0" fillId="3" borderId="10" xfId="0" applyNumberFormat="1" applyFill="1" applyBorder="1" applyAlignment="1">
      <alignment horizontal="center" wrapText="1"/>
    </xf>
    <xf numFmtId="3" fontId="2" fillId="24" borderId="1" xfId="0" applyNumberFormat="1" applyFont="1" applyFill="1" applyBorder="1" applyAlignment="1">
      <alignment wrapText="1"/>
    </xf>
    <xf numFmtId="3" fontId="3" fillId="24" borderId="0" xfId="0" applyNumberFormat="1" applyFont="1" applyFill="1" applyBorder="1" applyAlignment="1">
      <alignment wrapText="1"/>
    </xf>
    <xf numFmtId="0" fontId="0" fillId="24" borderId="0" xfId="0" applyFill="1" applyBorder="1"/>
    <xf numFmtId="0" fontId="0" fillId="22" borderId="0" xfId="0" applyFill="1" applyBorder="1"/>
    <xf numFmtId="0" fontId="0" fillId="17" borderId="0" xfId="0" applyFill="1" applyBorder="1"/>
  </cellXfs>
  <cellStyles count="4">
    <cellStyle name="Currency 2" xfId="3"/>
    <cellStyle name="Normal" xfId="0" builtinId="0"/>
    <cellStyle name="Normal 2" xfId="2"/>
    <cellStyle name="Normal_Sheet1" xfId="1"/>
  </cellStyles>
  <dxfs count="0"/>
  <tableStyles count="0" defaultTableStyle="TableStyleMedium2" defaultPivotStyle="PivotStyleLight16"/>
  <colors>
    <mruColors>
      <color rgb="FF66FF33"/>
      <color rgb="FFD60093"/>
      <color rgb="FF00FFFF"/>
      <color rgb="FF0066FF"/>
      <color rgb="FF97E11F"/>
      <color rgb="FFFF99CC"/>
      <color rgb="FFFF99FF"/>
      <color rgb="FFCCFFCC"/>
      <color rgb="FF99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tabSelected="1" zoomScaleNormal="100" workbookViewId="0">
      <pane xSplit="5" ySplit="12" topLeftCell="F13" activePane="bottomRight" state="frozen"/>
      <selection pane="topRight" activeCell="G1" sqref="G1"/>
      <selection pane="bottomLeft" activeCell="A24" sqref="A24"/>
      <selection pane="bottomRight" activeCell="Q7" sqref="Q7:T7"/>
    </sheetView>
  </sheetViews>
  <sheetFormatPr defaultRowHeight="12.75" x14ac:dyDescent="0.2"/>
  <cols>
    <col min="1" max="1" width="9.140625" style="1"/>
    <col min="2" max="2" width="5.5703125" style="1" customWidth="1"/>
    <col min="3" max="3" width="12" style="1" customWidth="1"/>
    <col min="4" max="4" width="11" style="1" customWidth="1"/>
    <col min="5" max="5" width="13.140625" style="1" customWidth="1"/>
    <col min="6" max="6" width="11.42578125" style="70" customWidth="1"/>
    <col min="7" max="7" width="10.85546875" style="70" customWidth="1"/>
    <col min="8" max="8" width="10.5703125" style="70" customWidth="1"/>
    <col min="9" max="9" width="11" style="70" customWidth="1"/>
    <col min="10" max="10" width="10.5703125" style="70" customWidth="1"/>
    <col min="11" max="11" width="11.28515625" style="70" customWidth="1"/>
    <col min="12" max="12" width="10.85546875" style="70" customWidth="1"/>
    <col min="13" max="13" width="13.140625" style="70" customWidth="1"/>
    <col min="14" max="14" width="13" style="70" customWidth="1"/>
    <col min="15" max="16" width="11.7109375" style="70" customWidth="1"/>
    <col min="17" max="17" width="7.7109375" style="70" customWidth="1"/>
    <col min="18" max="18" width="7" style="70" customWidth="1"/>
    <col min="19" max="19" width="7.42578125" style="70" customWidth="1"/>
    <col min="20" max="20" width="9" style="70" customWidth="1"/>
    <col min="21" max="21" width="8.85546875" style="134" customWidth="1"/>
    <col min="22" max="16384" width="9.140625" style="1"/>
  </cols>
  <sheetData>
    <row r="1" spans="1:28" s="10" customFormat="1" ht="15.75" x14ac:dyDescent="0.25">
      <c r="A1" s="9" t="s">
        <v>342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3"/>
    </row>
    <row r="2" spans="1:28" s="10" customFormat="1" x14ac:dyDescent="0.2">
      <c r="F2" s="122"/>
      <c r="G2" s="122"/>
      <c r="H2" s="122"/>
      <c r="I2" s="122"/>
      <c r="J2" s="122"/>
      <c r="K2" s="122"/>
      <c r="L2" s="122"/>
      <c r="M2" s="122"/>
      <c r="N2" s="122"/>
      <c r="O2" s="124"/>
      <c r="P2" s="122"/>
      <c r="Q2" s="122"/>
      <c r="R2" s="122"/>
      <c r="S2" s="122"/>
      <c r="T2" s="122"/>
      <c r="U2" s="123"/>
    </row>
    <row r="3" spans="1:28" s="10" customFormat="1" x14ac:dyDescent="0.2">
      <c r="A3" s="181"/>
      <c r="B3" s="53" t="s">
        <v>345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3"/>
    </row>
    <row r="4" spans="1:28" s="10" customFormat="1" x14ac:dyDescent="0.2">
      <c r="A4" s="180"/>
      <c r="B4" s="53" t="s">
        <v>344</v>
      </c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3"/>
    </row>
    <row r="5" spans="1:28" s="10" customFormat="1" x14ac:dyDescent="0.2">
      <c r="A5" s="179"/>
      <c r="B5" s="53" t="s">
        <v>343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3"/>
    </row>
    <row r="6" spans="1:28" s="10" customFormat="1" ht="24.75" customHeight="1" x14ac:dyDescent="0.2"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61" t="s">
        <v>327</v>
      </c>
      <c r="R6" s="162"/>
      <c r="S6" s="162"/>
      <c r="T6" s="162"/>
      <c r="U6" s="125"/>
    </row>
    <row r="7" spans="1:28" s="10" customFormat="1" ht="59.25" customHeight="1" x14ac:dyDescent="0.2">
      <c r="F7" s="126"/>
      <c r="G7" s="122"/>
      <c r="H7" s="122"/>
      <c r="I7" s="122"/>
      <c r="J7" s="122"/>
      <c r="K7" s="127"/>
      <c r="L7" s="122"/>
      <c r="M7" s="122"/>
      <c r="N7" s="178" t="s">
        <v>310</v>
      </c>
      <c r="O7" s="122"/>
      <c r="P7" s="128" t="s">
        <v>320</v>
      </c>
      <c r="Q7" s="163" t="s">
        <v>319</v>
      </c>
      <c r="R7" s="164"/>
      <c r="S7" s="164"/>
      <c r="T7" s="164"/>
      <c r="U7" s="123"/>
    </row>
    <row r="8" spans="1:28" s="8" customFormat="1" ht="15.75" customHeight="1" x14ac:dyDescent="0.2">
      <c r="F8" s="168" t="s">
        <v>108</v>
      </c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70"/>
      <c r="U8" s="129"/>
    </row>
    <row r="9" spans="1:28" s="8" customFormat="1" ht="39.75" customHeight="1" x14ac:dyDescent="0.2">
      <c r="F9" s="171" t="s">
        <v>0</v>
      </c>
      <c r="G9" s="173"/>
      <c r="H9" s="172"/>
      <c r="I9" s="174" t="s">
        <v>1</v>
      </c>
      <c r="J9" s="175"/>
      <c r="K9" s="175"/>
      <c r="L9" s="176"/>
      <c r="M9" s="171" t="s">
        <v>2</v>
      </c>
      <c r="N9" s="173"/>
      <c r="O9" s="172"/>
      <c r="P9" s="171" t="s">
        <v>3</v>
      </c>
      <c r="Q9" s="173"/>
      <c r="R9" s="172"/>
      <c r="S9" s="171" t="s">
        <v>4</v>
      </c>
      <c r="T9" s="172"/>
      <c r="U9" s="129"/>
    </row>
    <row r="10" spans="1:28" s="151" customFormat="1" ht="39.75" customHeight="1" x14ac:dyDescent="0.2">
      <c r="A10" s="150" t="s">
        <v>332</v>
      </c>
      <c r="F10" s="153" t="s">
        <v>333</v>
      </c>
      <c r="G10" s="158" t="s">
        <v>334</v>
      </c>
      <c r="H10" s="158" t="s">
        <v>334</v>
      </c>
      <c r="I10" s="154" t="s">
        <v>335</v>
      </c>
      <c r="J10" s="154" t="s">
        <v>336</v>
      </c>
      <c r="K10" s="154" t="s">
        <v>337</v>
      </c>
      <c r="L10" s="154" t="s">
        <v>340</v>
      </c>
      <c r="M10" s="155" t="s">
        <v>334</v>
      </c>
      <c r="N10" s="153" t="s">
        <v>338</v>
      </c>
      <c r="O10" s="153" t="s">
        <v>341</v>
      </c>
      <c r="P10" s="153" t="s">
        <v>339</v>
      </c>
      <c r="Q10" s="155" t="s">
        <v>334</v>
      </c>
      <c r="R10" s="155" t="s">
        <v>334</v>
      </c>
      <c r="S10" s="155" t="s">
        <v>334</v>
      </c>
      <c r="T10" s="155" t="s">
        <v>334</v>
      </c>
      <c r="U10" s="152"/>
    </row>
    <row r="11" spans="1:28" ht="38.25" customHeight="1" x14ac:dyDescent="0.2">
      <c r="F11" s="130" t="s">
        <v>312</v>
      </c>
      <c r="G11" s="159"/>
      <c r="H11" s="159"/>
      <c r="I11" s="131"/>
      <c r="J11" s="131"/>
      <c r="K11" s="131"/>
      <c r="L11" s="131"/>
      <c r="M11" s="156" t="s">
        <v>330</v>
      </c>
      <c r="N11" s="177" t="s">
        <v>244</v>
      </c>
      <c r="O11" s="132"/>
      <c r="P11" s="133" t="s">
        <v>313</v>
      </c>
      <c r="Q11" s="165" t="s">
        <v>241</v>
      </c>
      <c r="R11" s="166"/>
      <c r="S11" s="166"/>
      <c r="T11" s="167"/>
    </row>
    <row r="12" spans="1:28" s="2" customFormat="1" ht="115.5" customHeight="1" x14ac:dyDescent="0.2">
      <c r="A12" s="2" t="s">
        <v>5</v>
      </c>
      <c r="B12" s="2" t="s">
        <v>91</v>
      </c>
      <c r="C12" s="2" t="s">
        <v>6</v>
      </c>
      <c r="D12" s="2" t="s">
        <v>7</v>
      </c>
      <c r="E12" s="2" t="s">
        <v>9</v>
      </c>
      <c r="F12" s="135" t="s">
        <v>316</v>
      </c>
      <c r="G12" s="160" t="s">
        <v>238</v>
      </c>
      <c r="H12" s="160" t="s">
        <v>105</v>
      </c>
      <c r="I12" s="135" t="s">
        <v>106</v>
      </c>
      <c r="J12" s="135" t="s">
        <v>107</v>
      </c>
      <c r="K12" s="135" t="s">
        <v>240</v>
      </c>
      <c r="L12" s="135" t="s">
        <v>331</v>
      </c>
      <c r="M12" s="157" t="s">
        <v>311</v>
      </c>
      <c r="N12" s="160" t="s">
        <v>243</v>
      </c>
      <c r="O12" s="135" t="s">
        <v>239</v>
      </c>
      <c r="P12" s="135" t="s">
        <v>317</v>
      </c>
      <c r="Q12" s="157" t="s">
        <v>242</v>
      </c>
      <c r="R12" s="157" t="s">
        <v>318</v>
      </c>
      <c r="S12" s="157" t="s">
        <v>307</v>
      </c>
      <c r="T12" s="157" t="s">
        <v>308</v>
      </c>
      <c r="U12" s="136" t="s">
        <v>306</v>
      </c>
    </row>
    <row r="13" spans="1:28" s="7" customFormat="1" x14ac:dyDescent="0.2">
      <c r="A13" s="41">
        <v>1415</v>
      </c>
      <c r="B13" s="41" t="s">
        <v>40</v>
      </c>
      <c r="C13" s="65" t="s">
        <v>114</v>
      </c>
      <c r="D13" s="65" t="s">
        <v>61</v>
      </c>
      <c r="E13" s="65" t="s">
        <v>115</v>
      </c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>
        <v>400</v>
      </c>
      <c r="Q13" s="137">
        <v>1500</v>
      </c>
      <c r="R13" s="137"/>
      <c r="S13" s="137"/>
      <c r="T13" s="137"/>
      <c r="U13" s="138">
        <f t="shared" ref="U13:U44" si="0">SUM(F13:T13)</f>
        <v>1900</v>
      </c>
      <c r="V13" s="27"/>
      <c r="W13" s="55"/>
      <c r="X13" s="55"/>
      <c r="Y13" s="55"/>
      <c r="Z13" s="55"/>
      <c r="AA13" s="55"/>
      <c r="AB13" s="55"/>
    </row>
    <row r="14" spans="1:28" s="55" customFormat="1" x14ac:dyDescent="0.2">
      <c r="A14" s="25">
        <v>1415</v>
      </c>
      <c r="B14" s="25" t="s">
        <v>40</v>
      </c>
      <c r="C14" s="19" t="s">
        <v>117</v>
      </c>
      <c r="D14" s="19" t="s">
        <v>89</v>
      </c>
      <c r="E14" s="19" t="s">
        <v>73</v>
      </c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>
        <v>600</v>
      </c>
      <c r="R14" s="70"/>
      <c r="S14" s="70"/>
      <c r="T14" s="70"/>
      <c r="U14" s="138">
        <f t="shared" si="0"/>
        <v>600</v>
      </c>
      <c r="V14" s="15"/>
    </row>
    <row r="15" spans="1:28" s="55" customFormat="1" x14ac:dyDescent="0.2">
      <c r="A15" s="25">
        <v>1415</v>
      </c>
      <c r="B15" s="33" t="s">
        <v>40</v>
      </c>
      <c r="C15" s="24" t="s">
        <v>118</v>
      </c>
      <c r="D15" s="24" t="s">
        <v>119</v>
      </c>
      <c r="E15" s="24" t="s">
        <v>120</v>
      </c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139"/>
      <c r="Q15" s="139">
        <v>600</v>
      </c>
      <c r="R15" s="139"/>
      <c r="S15" s="70"/>
      <c r="T15" s="70"/>
      <c r="U15" s="138">
        <f t="shared" si="0"/>
        <v>600</v>
      </c>
      <c r="V15" s="1"/>
    </row>
    <row r="16" spans="1:28" s="55" customFormat="1" x14ac:dyDescent="0.2">
      <c r="A16" s="25">
        <v>1415</v>
      </c>
      <c r="B16" s="33" t="s">
        <v>40</v>
      </c>
      <c r="C16" s="20" t="s">
        <v>121</v>
      </c>
      <c r="D16" s="24" t="s">
        <v>122</v>
      </c>
      <c r="E16" s="24" t="s">
        <v>123</v>
      </c>
      <c r="F16" s="70">
        <v>1112</v>
      </c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138">
        <f t="shared" si="0"/>
        <v>1112</v>
      </c>
      <c r="V16" s="11"/>
      <c r="W16" s="57"/>
      <c r="X16" s="57"/>
      <c r="Y16" s="57"/>
      <c r="Z16" s="57"/>
      <c r="AA16" s="57"/>
      <c r="AB16" s="57"/>
    </row>
    <row r="17" spans="1:28" s="55" customFormat="1" ht="25.5" x14ac:dyDescent="0.2">
      <c r="A17" s="25">
        <v>1415</v>
      </c>
      <c r="B17" s="25" t="s">
        <v>40</v>
      </c>
      <c r="C17" s="19" t="s">
        <v>124</v>
      </c>
      <c r="D17" s="19" t="s">
        <v>125</v>
      </c>
      <c r="E17" s="19" t="s">
        <v>126</v>
      </c>
      <c r="F17" s="12"/>
      <c r="G17" s="12"/>
      <c r="H17" s="12"/>
      <c r="I17" s="12">
        <v>1000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8">
        <f t="shared" si="0"/>
        <v>1000</v>
      </c>
      <c r="V17" s="1"/>
      <c r="W17" s="57"/>
      <c r="X17" s="57"/>
      <c r="Y17" s="57"/>
      <c r="Z17" s="57"/>
      <c r="AA17" s="57"/>
      <c r="AB17" s="57"/>
    </row>
    <row r="18" spans="1:28" s="55" customFormat="1" x14ac:dyDescent="0.2">
      <c r="A18" s="32">
        <v>1415</v>
      </c>
      <c r="B18" s="32" t="s">
        <v>43</v>
      </c>
      <c r="C18" s="34" t="s">
        <v>212</v>
      </c>
      <c r="D18" s="37" t="s">
        <v>213</v>
      </c>
      <c r="E18" s="34" t="s">
        <v>214</v>
      </c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>
        <v>1900</v>
      </c>
      <c r="Q18" s="140"/>
      <c r="R18" s="140"/>
      <c r="S18" s="140"/>
      <c r="T18" s="140"/>
      <c r="U18" s="138">
        <f t="shared" si="0"/>
        <v>1900</v>
      </c>
      <c r="V18" s="7"/>
      <c r="W18" s="7"/>
      <c r="X18" s="7"/>
      <c r="Y18" s="7"/>
      <c r="Z18" s="7"/>
      <c r="AA18" s="7"/>
      <c r="AB18" s="7"/>
    </row>
    <row r="19" spans="1:28" s="55" customFormat="1" ht="15" x14ac:dyDescent="0.25">
      <c r="A19" s="14">
        <v>1415</v>
      </c>
      <c r="B19" s="14" t="s">
        <v>43</v>
      </c>
      <c r="C19" s="114" t="s">
        <v>112</v>
      </c>
      <c r="D19" s="117" t="s">
        <v>110</v>
      </c>
      <c r="E19" s="117" t="s">
        <v>111</v>
      </c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>
        <v>2491</v>
      </c>
      <c r="U19" s="71">
        <f t="shared" si="0"/>
        <v>2491</v>
      </c>
      <c r="V19" s="4"/>
    </row>
    <row r="20" spans="1:28" x14ac:dyDescent="0.2">
      <c r="A20" s="25">
        <v>1415</v>
      </c>
      <c r="B20" s="25" t="s">
        <v>40</v>
      </c>
      <c r="C20" s="19" t="s">
        <v>130</v>
      </c>
      <c r="D20" s="19" t="s">
        <v>131</v>
      </c>
      <c r="E20" s="19" t="s">
        <v>132</v>
      </c>
      <c r="Q20" s="70">
        <v>600</v>
      </c>
      <c r="U20" s="138">
        <f t="shared" si="0"/>
        <v>600</v>
      </c>
      <c r="V20" s="31"/>
      <c r="W20" s="55"/>
      <c r="X20" s="55"/>
      <c r="Y20" s="55"/>
      <c r="Z20" s="55"/>
      <c r="AA20" s="55"/>
      <c r="AB20" s="55"/>
    </row>
    <row r="21" spans="1:28" s="57" customFormat="1" x14ac:dyDescent="0.2">
      <c r="A21" s="55">
        <v>1415</v>
      </c>
      <c r="B21" s="55" t="s">
        <v>40</v>
      </c>
      <c r="C21" s="113" t="s">
        <v>96</v>
      </c>
      <c r="D21" s="58" t="s">
        <v>97</v>
      </c>
      <c r="E21" s="113" t="s">
        <v>98</v>
      </c>
      <c r="F21" s="142"/>
      <c r="G21" s="142"/>
      <c r="H21" s="142"/>
      <c r="I21" s="142"/>
      <c r="J21" s="142"/>
      <c r="K21" s="142"/>
      <c r="L21" s="142"/>
      <c r="M21" s="142">
        <v>1800</v>
      </c>
      <c r="N21" s="142"/>
      <c r="O21" s="142"/>
      <c r="P21" s="142"/>
      <c r="Q21" s="142"/>
      <c r="R21" s="142"/>
      <c r="S21" s="142"/>
      <c r="T21" s="142"/>
      <c r="U21" s="138">
        <f t="shared" si="0"/>
        <v>1800</v>
      </c>
      <c r="V21" s="55"/>
      <c r="W21" s="60"/>
      <c r="X21" s="60"/>
      <c r="Y21" s="60"/>
      <c r="Z21" s="60"/>
      <c r="AA21" s="60"/>
      <c r="AB21" s="60"/>
    </row>
    <row r="22" spans="1:28" s="57" customFormat="1" x14ac:dyDescent="0.2">
      <c r="A22" s="33">
        <v>1415</v>
      </c>
      <c r="B22" s="33" t="s">
        <v>40</v>
      </c>
      <c r="C22" s="24" t="s">
        <v>133</v>
      </c>
      <c r="D22" s="24" t="s">
        <v>72</v>
      </c>
      <c r="E22" s="24" t="s">
        <v>45</v>
      </c>
      <c r="F22" s="70">
        <v>1112</v>
      </c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138">
        <f t="shared" si="0"/>
        <v>1112</v>
      </c>
      <c r="V22" s="1"/>
      <c r="W22" s="55"/>
      <c r="X22" s="55"/>
      <c r="Y22" s="55"/>
      <c r="Z22" s="55"/>
      <c r="AA22" s="55"/>
      <c r="AB22" s="55"/>
    </row>
    <row r="23" spans="1:28" s="55" customFormat="1" x14ac:dyDescent="0.2">
      <c r="A23" s="25">
        <v>1415</v>
      </c>
      <c r="B23" s="25" t="s">
        <v>40</v>
      </c>
      <c r="C23" s="20" t="s">
        <v>134</v>
      </c>
      <c r="D23" s="19" t="s">
        <v>135</v>
      </c>
      <c r="E23" s="20" t="s">
        <v>136</v>
      </c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>
        <v>600</v>
      </c>
      <c r="R23" s="70"/>
      <c r="S23" s="70"/>
      <c r="T23" s="70"/>
      <c r="U23" s="138">
        <f t="shared" si="0"/>
        <v>600</v>
      </c>
      <c r="V23" s="1"/>
      <c r="W23" s="56"/>
      <c r="X23" s="56"/>
      <c r="Y23" s="56"/>
      <c r="Z23" s="56"/>
      <c r="AA23" s="56"/>
      <c r="AB23" s="56"/>
    </row>
    <row r="24" spans="1:28" s="55" customFormat="1" x14ac:dyDescent="0.2">
      <c r="A24" s="7">
        <v>1415</v>
      </c>
      <c r="B24" s="7" t="s">
        <v>40</v>
      </c>
      <c r="C24" s="112" t="s">
        <v>47</v>
      </c>
      <c r="D24" s="7" t="s">
        <v>48</v>
      </c>
      <c r="E24" s="112" t="s">
        <v>49</v>
      </c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>
        <v>600</v>
      </c>
      <c r="R24" s="70"/>
      <c r="S24" s="70"/>
      <c r="T24" s="70"/>
      <c r="U24" s="138">
        <f t="shared" si="0"/>
        <v>600</v>
      </c>
      <c r="V24" s="1"/>
    </row>
    <row r="25" spans="1:28" x14ac:dyDescent="0.2">
      <c r="A25" s="25">
        <v>1415</v>
      </c>
      <c r="B25" s="25" t="s">
        <v>40</v>
      </c>
      <c r="C25" s="19" t="s">
        <v>143</v>
      </c>
      <c r="D25" s="19" t="s">
        <v>52</v>
      </c>
      <c r="E25" s="19" t="s">
        <v>144</v>
      </c>
      <c r="Q25" s="70">
        <v>600</v>
      </c>
      <c r="U25" s="138">
        <f t="shared" si="0"/>
        <v>600</v>
      </c>
      <c r="W25" s="57"/>
      <c r="X25" s="57"/>
      <c r="Y25" s="57"/>
      <c r="Z25" s="57"/>
      <c r="AA25" s="57"/>
      <c r="AB25" s="57"/>
    </row>
    <row r="26" spans="1:28" s="55" customFormat="1" x14ac:dyDescent="0.2">
      <c r="A26" s="7">
        <v>1415</v>
      </c>
      <c r="B26" s="7" t="s">
        <v>40</v>
      </c>
      <c r="C26" s="7" t="s">
        <v>51</v>
      </c>
      <c r="D26" s="7" t="s">
        <v>52</v>
      </c>
      <c r="E26" s="7" t="s">
        <v>53</v>
      </c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>
        <v>1800</v>
      </c>
      <c r="T26" s="70"/>
      <c r="U26" s="138">
        <f t="shared" si="0"/>
        <v>1800</v>
      </c>
      <c r="V26" s="28"/>
      <c r="W26" s="31"/>
      <c r="X26" s="31"/>
      <c r="Y26" s="31"/>
      <c r="Z26" s="31"/>
      <c r="AA26" s="31"/>
      <c r="AB26" s="31"/>
    </row>
    <row r="27" spans="1:28" s="48" customFormat="1" x14ac:dyDescent="0.2">
      <c r="A27" s="25">
        <v>1415</v>
      </c>
      <c r="B27" s="25" t="s">
        <v>40</v>
      </c>
      <c r="C27" s="19" t="s">
        <v>145</v>
      </c>
      <c r="D27" s="19" t="s">
        <v>50</v>
      </c>
      <c r="E27" s="19" t="s">
        <v>146</v>
      </c>
      <c r="F27" s="70"/>
      <c r="G27" s="70"/>
      <c r="H27" s="70"/>
      <c r="I27" s="70"/>
      <c r="J27" s="70"/>
      <c r="K27" s="70"/>
      <c r="L27" s="70"/>
      <c r="M27" s="70">
        <v>1800</v>
      </c>
      <c r="N27" s="70"/>
      <c r="O27" s="70"/>
      <c r="P27" s="70"/>
      <c r="Q27" s="70"/>
      <c r="R27" s="70"/>
      <c r="S27" s="70">
        <v>1800</v>
      </c>
      <c r="T27" s="70"/>
      <c r="U27" s="138">
        <f t="shared" si="0"/>
        <v>3600</v>
      </c>
      <c r="V27" s="1"/>
      <c r="W27" s="52"/>
      <c r="X27" s="52"/>
      <c r="Y27" s="52"/>
      <c r="Z27" s="52"/>
      <c r="AA27" s="52"/>
      <c r="AB27" s="52"/>
    </row>
    <row r="28" spans="1:28" s="55" customFormat="1" x14ac:dyDescent="0.2">
      <c r="A28" s="7">
        <v>1415</v>
      </c>
      <c r="B28" s="7" t="s">
        <v>40</v>
      </c>
      <c r="C28" s="112" t="s">
        <v>54</v>
      </c>
      <c r="D28" s="7" t="s">
        <v>44</v>
      </c>
      <c r="E28" s="7" t="s">
        <v>55</v>
      </c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>
        <v>600</v>
      </c>
      <c r="R28" s="140"/>
      <c r="S28" s="140"/>
      <c r="T28" s="140"/>
      <c r="U28" s="138">
        <f t="shared" si="0"/>
        <v>600</v>
      </c>
      <c r="V28" s="1"/>
      <c r="W28" s="1"/>
      <c r="X28" s="1"/>
      <c r="Y28" s="1"/>
      <c r="Z28" s="1"/>
      <c r="AA28" s="1"/>
      <c r="AB28" s="1"/>
    </row>
    <row r="29" spans="1:28" s="55" customFormat="1" ht="26.25" customHeight="1" x14ac:dyDescent="0.2">
      <c r="A29" s="7">
        <v>1415</v>
      </c>
      <c r="B29" s="7" t="s">
        <v>40</v>
      </c>
      <c r="C29" s="112" t="s">
        <v>56</v>
      </c>
      <c r="D29" s="7" t="s">
        <v>57</v>
      </c>
      <c r="E29" s="7" t="s">
        <v>58</v>
      </c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>
        <v>600</v>
      </c>
      <c r="R29" s="143"/>
      <c r="S29" s="143"/>
      <c r="T29" s="143"/>
      <c r="U29" s="138">
        <f t="shared" si="0"/>
        <v>600</v>
      </c>
      <c r="V29" s="31"/>
      <c r="W29" s="15"/>
      <c r="X29" s="15"/>
      <c r="Y29" s="15"/>
      <c r="Z29" s="15"/>
      <c r="AA29" s="15"/>
      <c r="AB29" s="15"/>
    </row>
    <row r="30" spans="1:28" x14ac:dyDescent="0.2">
      <c r="A30" s="7">
        <v>1415</v>
      </c>
      <c r="B30" s="7" t="s">
        <v>40</v>
      </c>
      <c r="C30" s="7" t="s">
        <v>60</v>
      </c>
      <c r="D30" s="7" t="s">
        <v>61</v>
      </c>
      <c r="E30" s="7" t="s">
        <v>62</v>
      </c>
      <c r="S30" s="70">
        <v>1800</v>
      </c>
      <c r="U30" s="138">
        <f t="shared" si="0"/>
        <v>1800</v>
      </c>
      <c r="V30" s="27"/>
      <c r="W30" s="16"/>
      <c r="X30" s="16"/>
      <c r="Y30" s="16"/>
      <c r="Z30" s="16"/>
      <c r="AA30" s="16"/>
      <c r="AB30" s="16"/>
    </row>
    <row r="31" spans="1:28" s="55" customFormat="1" x14ac:dyDescent="0.2">
      <c r="A31" s="66">
        <v>1415</v>
      </c>
      <c r="B31" s="66" t="s">
        <v>43</v>
      </c>
      <c r="C31" s="115" t="s">
        <v>215</v>
      </c>
      <c r="D31" s="118" t="s">
        <v>216</v>
      </c>
      <c r="E31" s="64" t="s">
        <v>217</v>
      </c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>
        <v>1500</v>
      </c>
      <c r="Q31" s="137"/>
      <c r="R31" s="137"/>
      <c r="S31" s="137"/>
      <c r="T31" s="137"/>
      <c r="U31" s="138">
        <f t="shared" si="0"/>
        <v>1500</v>
      </c>
      <c r="V31" s="27"/>
      <c r="W31" s="16"/>
      <c r="X31" s="16"/>
      <c r="Y31" s="16"/>
      <c r="Z31" s="16"/>
      <c r="AA31" s="16"/>
      <c r="AB31" s="16"/>
    </row>
    <row r="32" spans="1:28" s="55" customFormat="1" x14ac:dyDescent="0.2">
      <c r="A32" s="13">
        <v>1415</v>
      </c>
      <c r="B32" s="13" t="s">
        <v>40</v>
      </c>
      <c r="C32" s="13" t="s">
        <v>64</v>
      </c>
      <c r="D32" s="13" t="s">
        <v>65</v>
      </c>
      <c r="E32" s="13" t="s">
        <v>66</v>
      </c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>
        <v>600</v>
      </c>
      <c r="R32" s="70"/>
      <c r="S32" s="70"/>
      <c r="T32" s="70"/>
      <c r="U32" s="138">
        <f t="shared" si="0"/>
        <v>600</v>
      </c>
      <c r="V32" s="29"/>
      <c r="W32" s="69"/>
      <c r="X32" s="69"/>
      <c r="Y32" s="69"/>
      <c r="Z32" s="69"/>
      <c r="AA32" s="69"/>
      <c r="AB32" s="69"/>
    </row>
    <row r="33" spans="1:28" s="55" customFormat="1" x14ac:dyDescent="0.2">
      <c r="A33" s="14">
        <v>1415</v>
      </c>
      <c r="B33" s="14" t="s">
        <v>40</v>
      </c>
      <c r="C33" s="14" t="s">
        <v>67</v>
      </c>
      <c r="D33" s="14" t="s">
        <v>68</v>
      </c>
      <c r="E33" s="14" t="s">
        <v>69</v>
      </c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>
        <v>2491</v>
      </c>
      <c r="T33" s="144"/>
      <c r="U33" s="71">
        <f t="shared" si="0"/>
        <v>2491</v>
      </c>
      <c r="V33" s="15"/>
      <c r="W33" s="1"/>
      <c r="X33" s="1"/>
      <c r="Y33" s="1"/>
      <c r="Z33" s="1"/>
      <c r="AA33" s="1"/>
      <c r="AB33" s="1"/>
    </row>
    <row r="34" spans="1:28" s="55" customFormat="1" x14ac:dyDescent="0.2">
      <c r="A34" s="25">
        <v>1415</v>
      </c>
      <c r="B34" s="25" t="s">
        <v>40</v>
      </c>
      <c r="C34" s="19" t="s">
        <v>149</v>
      </c>
      <c r="D34" s="19" t="s">
        <v>150</v>
      </c>
      <c r="E34" s="19" t="s">
        <v>70</v>
      </c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>
        <v>600</v>
      </c>
      <c r="R34" s="70"/>
      <c r="S34" s="70"/>
      <c r="T34" s="70"/>
      <c r="U34" s="138">
        <f t="shared" si="0"/>
        <v>600</v>
      </c>
      <c r="V34" s="16"/>
      <c r="W34" s="1"/>
      <c r="X34" s="1"/>
      <c r="Y34" s="1"/>
      <c r="Z34" s="1"/>
      <c r="AA34" s="1"/>
      <c r="AB34" s="1"/>
    </row>
    <row r="35" spans="1:28" s="61" customFormat="1" ht="13.5" thickBot="1" x14ac:dyDescent="0.25">
      <c r="A35" s="25">
        <v>1415</v>
      </c>
      <c r="B35" s="96" t="s">
        <v>40</v>
      </c>
      <c r="C35" s="98" t="s">
        <v>151</v>
      </c>
      <c r="D35" s="101" t="s">
        <v>88</v>
      </c>
      <c r="E35" s="101" t="s">
        <v>152</v>
      </c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>
        <v>600</v>
      </c>
      <c r="R35" s="145"/>
      <c r="S35" s="145"/>
      <c r="T35" s="145"/>
      <c r="U35" s="138">
        <f t="shared" si="0"/>
        <v>600</v>
      </c>
      <c r="V35" s="102"/>
      <c r="W35" s="102"/>
      <c r="X35" s="102"/>
      <c r="Y35" s="102"/>
      <c r="Z35" s="102"/>
      <c r="AA35" s="102"/>
      <c r="AB35" s="102"/>
    </row>
    <row r="36" spans="1:28" s="62" customFormat="1" ht="25.5" x14ac:dyDescent="0.2">
      <c r="A36" s="25">
        <v>1415</v>
      </c>
      <c r="B36" s="95" t="s">
        <v>40</v>
      </c>
      <c r="C36" s="97" t="s">
        <v>153</v>
      </c>
      <c r="D36" s="100" t="s">
        <v>154</v>
      </c>
      <c r="E36" s="100" t="s">
        <v>155</v>
      </c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>
        <v>600</v>
      </c>
      <c r="R36" s="146"/>
      <c r="S36" s="146"/>
      <c r="T36" s="146"/>
      <c r="U36" s="138">
        <f t="shared" si="0"/>
        <v>600</v>
      </c>
      <c r="V36" s="121"/>
      <c r="W36" s="23"/>
      <c r="X36" s="23"/>
      <c r="Y36" s="23"/>
      <c r="Z36" s="23"/>
      <c r="AA36" s="23"/>
      <c r="AB36" s="23"/>
    </row>
    <row r="37" spans="1:28" s="55" customFormat="1" x14ac:dyDescent="0.2">
      <c r="A37" s="25">
        <v>1415</v>
      </c>
      <c r="B37" s="25" t="s">
        <v>40</v>
      </c>
      <c r="C37" s="19" t="s">
        <v>161</v>
      </c>
      <c r="D37" s="19" t="s">
        <v>162</v>
      </c>
      <c r="E37" s="19" t="s">
        <v>100</v>
      </c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>
        <v>1800</v>
      </c>
      <c r="T37" s="70"/>
      <c r="U37" s="138">
        <f t="shared" si="0"/>
        <v>1800</v>
      </c>
      <c r="V37" s="1"/>
      <c r="W37" s="1"/>
      <c r="X37" s="1"/>
      <c r="Y37" s="1"/>
      <c r="Z37" s="1"/>
      <c r="AA37" s="1"/>
      <c r="AB37" s="1"/>
    </row>
    <row r="38" spans="1:28" s="55" customFormat="1" x14ac:dyDescent="0.2">
      <c r="A38" s="7">
        <v>1415</v>
      </c>
      <c r="B38" s="7" t="s">
        <v>40</v>
      </c>
      <c r="C38" s="18" t="s">
        <v>99</v>
      </c>
      <c r="D38" s="18" t="s">
        <v>85</v>
      </c>
      <c r="E38" s="18" t="s">
        <v>100</v>
      </c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>
        <v>600</v>
      </c>
      <c r="R38" s="147"/>
      <c r="S38" s="147"/>
      <c r="T38" s="147"/>
      <c r="U38" s="138">
        <f t="shared" si="0"/>
        <v>600</v>
      </c>
      <c r="V38" s="1"/>
      <c r="W38" s="1"/>
      <c r="X38" s="1"/>
      <c r="Y38" s="1"/>
      <c r="Z38" s="1"/>
      <c r="AA38" s="1"/>
      <c r="AB38" s="1"/>
    </row>
    <row r="39" spans="1:28" s="80" customFormat="1" x14ac:dyDescent="0.2">
      <c r="A39" s="32">
        <v>1415</v>
      </c>
      <c r="B39" s="32" t="s">
        <v>43</v>
      </c>
      <c r="C39" s="34" t="s">
        <v>218</v>
      </c>
      <c r="D39" s="36" t="s">
        <v>219</v>
      </c>
      <c r="E39" s="35" t="s">
        <v>236</v>
      </c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>
        <v>600</v>
      </c>
      <c r="R39" s="70"/>
      <c r="S39" s="70"/>
      <c r="T39" s="70"/>
      <c r="U39" s="138">
        <f t="shared" si="0"/>
        <v>600</v>
      </c>
      <c r="V39" s="1"/>
      <c r="W39" s="1"/>
      <c r="X39" s="1"/>
      <c r="Y39" s="1"/>
      <c r="Z39" s="1"/>
      <c r="AA39" s="1"/>
      <c r="AB39" s="1"/>
    </row>
    <row r="40" spans="1:28" s="55" customFormat="1" x14ac:dyDescent="0.2">
      <c r="A40" s="72">
        <v>1415</v>
      </c>
      <c r="B40" s="72" t="s">
        <v>40</v>
      </c>
      <c r="C40" s="73" t="s">
        <v>163</v>
      </c>
      <c r="D40" s="51" t="s">
        <v>164</v>
      </c>
      <c r="E40" s="119" t="s">
        <v>165</v>
      </c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>
        <v>5000</v>
      </c>
      <c r="S40" s="148"/>
      <c r="T40" s="148"/>
      <c r="U40" s="138">
        <f t="shared" si="0"/>
        <v>5000</v>
      </c>
      <c r="V40" s="52"/>
      <c r="W40" s="1"/>
      <c r="X40" s="1"/>
      <c r="Y40" s="1"/>
      <c r="Z40" s="1"/>
      <c r="AA40" s="1"/>
      <c r="AB40" s="1"/>
    </row>
    <row r="41" spans="1:28" s="55" customFormat="1" x14ac:dyDescent="0.2">
      <c r="A41" s="59">
        <v>1415</v>
      </c>
      <c r="B41" s="59" t="s">
        <v>43</v>
      </c>
      <c r="C41" s="116" t="s">
        <v>220</v>
      </c>
      <c r="D41" s="99" t="s">
        <v>221</v>
      </c>
      <c r="E41" s="120" t="s">
        <v>222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>
        <v>1800</v>
      </c>
      <c r="U41" s="138">
        <f t="shared" si="0"/>
        <v>1800</v>
      </c>
      <c r="W41" s="1"/>
      <c r="X41" s="1"/>
      <c r="Y41" s="1"/>
      <c r="Z41" s="1"/>
      <c r="AA41" s="1"/>
      <c r="AB41" s="1"/>
    </row>
    <row r="42" spans="1:28" s="57" customFormat="1" x14ac:dyDescent="0.2">
      <c r="A42" s="25">
        <v>1415</v>
      </c>
      <c r="B42" s="25" t="s">
        <v>40</v>
      </c>
      <c r="C42" s="20" t="s">
        <v>166</v>
      </c>
      <c r="D42" s="19" t="s">
        <v>167</v>
      </c>
      <c r="E42" s="38" t="s">
        <v>168</v>
      </c>
      <c r="F42" s="70"/>
      <c r="G42" s="70"/>
      <c r="H42" s="70"/>
      <c r="I42" s="70"/>
      <c r="J42" s="70"/>
      <c r="K42" s="70"/>
      <c r="L42" s="70">
        <v>1735</v>
      </c>
      <c r="M42" s="70"/>
      <c r="N42" s="70"/>
      <c r="O42" s="70"/>
      <c r="P42" s="70"/>
      <c r="Q42" s="70"/>
      <c r="R42" s="70"/>
      <c r="S42" s="70"/>
      <c r="T42" s="70"/>
      <c r="U42" s="138">
        <f t="shared" si="0"/>
        <v>1735</v>
      </c>
      <c r="V42" s="1"/>
      <c r="W42" s="1"/>
      <c r="X42" s="1"/>
      <c r="Y42" s="1"/>
      <c r="Z42" s="1"/>
      <c r="AA42" s="1"/>
      <c r="AB42" s="1"/>
    </row>
    <row r="43" spans="1:28" s="56" customFormat="1" x14ac:dyDescent="0.2">
      <c r="A43" s="25">
        <v>1415</v>
      </c>
      <c r="B43" s="25" t="s">
        <v>40</v>
      </c>
      <c r="C43" s="19" t="s">
        <v>169</v>
      </c>
      <c r="D43" s="19" t="s">
        <v>170</v>
      </c>
      <c r="E43" s="19" t="s">
        <v>171</v>
      </c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>
        <v>600</v>
      </c>
      <c r="R43" s="70"/>
      <c r="S43" s="70"/>
      <c r="T43" s="70"/>
      <c r="U43" s="138">
        <f t="shared" si="0"/>
        <v>600</v>
      </c>
      <c r="V43" s="1"/>
      <c r="W43" s="1"/>
      <c r="X43" s="1"/>
      <c r="Y43" s="1"/>
      <c r="Z43" s="1"/>
      <c r="AA43" s="1"/>
      <c r="AB43" s="1"/>
    </row>
    <row r="44" spans="1:28" s="55" customFormat="1" x14ac:dyDescent="0.2">
      <c r="A44" s="25">
        <v>1415</v>
      </c>
      <c r="B44" s="25" t="s">
        <v>40</v>
      </c>
      <c r="C44" s="20" t="s">
        <v>172</v>
      </c>
      <c r="D44" s="19" t="s">
        <v>42</v>
      </c>
      <c r="E44" s="20" t="s">
        <v>173</v>
      </c>
      <c r="F44" s="70">
        <v>1112</v>
      </c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138">
        <f t="shared" si="0"/>
        <v>1112</v>
      </c>
      <c r="V44" s="1"/>
      <c r="W44" s="1"/>
      <c r="X44" s="1"/>
      <c r="Y44" s="1"/>
      <c r="Z44" s="1"/>
      <c r="AA44" s="1"/>
      <c r="AB44" s="1"/>
    </row>
    <row r="45" spans="1:28" x14ac:dyDescent="0.2">
      <c r="A45" s="22">
        <v>1415</v>
      </c>
      <c r="B45" s="22" t="s">
        <v>40</v>
      </c>
      <c r="C45" s="22" t="s">
        <v>74</v>
      </c>
      <c r="D45" s="22" t="s">
        <v>75</v>
      </c>
      <c r="E45" s="22" t="s">
        <v>76</v>
      </c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>
        <v>600</v>
      </c>
      <c r="R45" s="149"/>
      <c r="S45" s="149"/>
      <c r="T45" s="149"/>
      <c r="U45" s="138">
        <f t="shared" ref="U45:U64" si="1">SUM(F45:T45)</f>
        <v>600</v>
      </c>
      <c r="V45" s="22"/>
    </row>
    <row r="46" spans="1:28" x14ac:dyDescent="0.2">
      <c r="A46" s="50">
        <v>1415</v>
      </c>
      <c r="B46" s="50" t="s">
        <v>40</v>
      </c>
      <c r="C46" s="63" t="s">
        <v>174</v>
      </c>
      <c r="D46" s="63" t="s">
        <v>175</v>
      </c>
      <c r="E46" s="63" t="s">
        <v>176</v>
      </c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>
        <v>600</v>
      </c>
      <c r="R46" s="137"/>
      <c r="S46" s="137"/>
      <c r="T46" s="137"/>
      <c r="U46" s="138">
        <f t="shared" si="1"/>
        <v>600</v>
      </c>
      <c r="V46" s="27"/>
      <c r="W46" s="22"/>
      <c r="X46" s="22"/>
      <c r="Y46" s="22"/>
      <c r="Z46" s="22"/>
      <c r="AA46" s="22"/>
      <c r="AB46" s="22"/>
    </row>
    <row r="47" spans="1:28" s="55" customFormat="1" x14ac:dyDescent="0.2">
      <c r="A47" s="29">
        <v>1415</v>
      </c>
      <c r="B47" s="29" t="s">
        <v>40</v>
      </c>
      <c r="C47" s="54" t="s">
        <v>180</v>
      </c>
      <c r="D47" s="54" t="s">
        <v>181</v>
      </c>
      <c r="E47" s="54" t="s">
        <v>182</v>
      </c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>
        <v>1800</v>
      </c>
      <c r="T47" s="144"/>
      <c r="U47" s="138">
        <f t="shared" si="1"/>
        <v>1800</v>
      </c>
      <c r="V47" s="29"/>
      <c r="W47" s="1"/>
      <c r="X47" s="1"/>
      <c r="Y47" s="1"/>
      <c r="Z47" s="1"/>
      <c r="AA47" s="1"/>
      <c r="AB47" s="1"/>
    </row>
    <row r="48" spans="1:28" s="55" customFormat="1" x14ac:dyDescent="0.2">
      <c r="A48" s="32">
        <v>1415</v>
      </c>
      <c r="B48" s="32" t="s">
        <v>43</v>
      </c>
      <c r="C48" s="35" t="s">
        <v>223</v>
      </c>
      <c r="D48" s="36" t="s">
        <v>224</v>
      </c>
      <c r="E48" s="35" t="s">
        <v>225</v>
      </c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>
        <v>1800</v>
      </c>
      <c r="U48" s="138">
        <f t="shared" si="1"/>
        <v>1800</v>
      </c>
      <c r="V48" s="1"/>
      <c r="W48" s="1"/>
      <c r="X48" s="1"/>
      <c r="Y48" s="1"/>
      <c r="Z48" s="1"/>
      <c r="AA48" s="1"/>
      <c r="AB48" s="1"/>
    </row>
    <row r="49" spans="1:28" s="55" customFormat="1" x14ac:dyDescent="0.2">
      <c r="A49" s="50">
        <v>1415</v>
      </c>
      <c r="B49" s="50" t="s">
        <v>40</v>
      </c>
      <c r="C49" s="63" t="s">
        <v>77</v>
      </c>
      <c r="D49" s="63" t="s">
        <v>78</v>
      </c>
      <c r="E49" s="63" t="s">
        <v>79</v>
      </c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>
        <v>600</v>
      </c>
      <c r="R49" s="137"/>
      <c r="S49" s="137"/>
      <c r="T49" s="137"/>
      <c r="U49" s="138">
        <f t="shared" si="1"/>
        <v>600</v>
      </c>
      <c r="V49" s="27"/>
      <c r="W49" s="1"/>
      <c r="X49" s="1"/>
      <c r="Y49" s="1"/>
      <c r="Z49" s="1"/>
      <c r="AA49" s="1"/>
      <c r="AB49" s="1"/>
    </row>
    <row r="50" spans="1:28" s="55" customFormat="1" x14ac:dyDescent="0.2">
      <c r="A50" s="50">
        <v>1415</v>
      </c>
      <c r="B50" s="50" t="s">
        <v>40</v>
      </c>
      <c r="C50" s="67" t="s">
        <v>186</v>
      </c>
      <c r="D50" s="67" t="s">
        <v>187</v>
      </c>
      <c r="E50" s="67" t="s">
        <v>188</v>
      </c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>
        <v>1500</v>
      </c>
      <c r="Q50" s="137"/>
      <c r="R50" s="137"/>
      <c r="S50" s="137"/>
      <c r="T50" s="137"/>
      <c r="U50" s="138">
        <f t="shared" si="1"/>
        <v>1500</v>
      </c>
      <c r="V50" s="27"/>
      <c r="W50" s="1"/>
      <c r="X50" s="1"/>
      <c r="Y50" s="1"/>
      <c r="Z50" s="1"/>
      <c r="AA50" s="1"/>
      <c r="AB50" s="1"/>
    </row>
    <row r="51" spans="1:28" s="57" customFormat="1" x14ac:dyDescent="0.2">
      <c r="A51" s="7">
        <v>1415</v>
      </c>
      <c r="B51" s="7" t="s">
        <v>40</v>
      </c>
      <c r="C51" s="112" t="s">
        <v>80</v>
      </c>
      <c r="D51" s="112" t="s">
        <v>42</v>
      </c>
      <c r="E51" s="112" t="s">
        <v>81</v>
      </c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>
        <v>600</v>
      </c>
      <c r="R51" s="140"/>
      <c r="S51" s="140"/>
      <c r="T51" s="140"/>
      <c r="U51" s="138">
        <f t="shared" si="1"/>
        <v>600</v>
      </c>
      <c r="V51" s="1"/>
      <c r="W51" s="1"/>
      <c r="X51" s="1"/>
      <c r="Y51" s="1"/>
      <c r="Z51" s="1"/>
      <c r="AA51" s="1"/>
      <c r="AB51" s="1"/>
    </row>
    <row r="52" spans="1:28" s="55" customFormat="1" x14ac:dyDescent="0.2">
      <c r="A52" s="7">
        <v>1415</v>
      </c>
      <c r="B52" s="7" t="s">
        <v>40</v>
      </c>
      <c r="C52" s="7" t="s">
        <v>82</v>
      </c>
      <c r="D52" s="7" t="s">
        <v>83</v>
      </c>
      <c r="E52" s="112" t="s">
        <v>84</v>
      </c>
      <c r="F52" s="70">
        <v>1112</v>
      </c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138">
        <f t="shared" si="1"/>
        <v>1112</v>
      </c>
      <c r="V52" s="1"/>
      <c r="W52" s="1"/>
      <c r="X52" s="1"/>
      <c r="Y52" s="1"/>
      <c r="Z52" s="1"/>
      <c r="AA52" s="1"/>
      <c r="AB52" s="1"/>
    </row>
    <row r="53" spans="1:28" s="31" customFormat="1" x14ac:dyDescent="0.2">
      <c r="A53" s="25">
        <v>1415</v>
      </c>
      <c r="B53" s="25" t="s">
        <v>40</v>
      </c>
      <c r="C53" s="19" t="s">
        <v>189</v>
      </c>
      <c r="D53" s="19" t="s">
        <v>190</v>
      </c>
      <c r="E53" s="19" t="s">
        <v>191</v>
      </c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>
        <v>1800</v>
      </c>
      <c r="T53" s="70"/>
      <c r="U53" s="138">
        <f t="shared" si="1"/>
        <v>1800</v>
      </c>
      <c r="V53" s="1"/>
      <c r="W53" s="1"/>
      <c r="X53" s="1"/>
      <c r="Y53" s="1"/>
      <c r="Z53" s="1"/>
      <c r="AA53" s="1"/>
      <c r="AB53" s="1"/>
    </row>
    <row r="54" spans="1:28" s="55" customFormat="1" x14ac:dyDescent="0.2">
      <c r="A54" s="32">
        <v>1415</v>
      </c>
      <c r="B54" s="32" t="s">
        <v>43</v>
      </c>
      <c r="C54" s="34" t="s">
        <v>226</v>
      </c>
      <c r="D54" s="37" t="s">
        <v>227</v>
      </c>
      <c r="E54" s="34" t="s">
        <v>228</v>
      </c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>
        <v>1900</v>
      </c>
      <c r="Q54" s="140"/>
      <c r="R54" s="140"/>
      <c r="S54" s="140"/>
      <c r="T54" s="140"/>
      <c r="U54" s="138">
        <f t="shared" si="1"/>
        <v>1900</v>
      </c>
      <c r="V54" s="7"/>
      <c r="W54" s="7"/>
      <c r="X54" s="7"/>
      <c r="Y54" s="7"/>
      <c r="Z54" s="7"/>
      <c r="AA54" s="7"/>
      <c r="AB54" s="7"/>
    </row>
    <row r="55" spans="1:28" s="31" customFormat="1" x14ac:dyDescent="0.2">
      <c r="A55" s="25">
        <v>1415</v>
      </c>
      <c r="B55" s="25" t="s">
        <v>40</v>
      </c>
      <c r="C55" s="20" t="s">
        <v>192</v>
      </c>
      <c r="D55" s="20" t="s">
        <v>193</v>
      </c>
      <c r="E55" s="20" t="s">
        <v>194</v>
      </c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>
        <v>1800</v>
      </c>
      <c r="T55" s="70"/>
      <c r="U55" s="138">
        <f t="shared" si="1"/>
        <v>1800</v>
      </c>
      <c r="V55" s="1"/>
      <c r="W55" s="1"/>
      <c r="X55" s="1"/>
      <c r="Y55" s="1"/>
      <c r="Z55" s="1"/>
      <c r="AA55" s="1"/>
      <c r="AB55" s="1"/>
    </row>
    <row r="56" spans="1:28" s="52" customFormat="1" x14ac:dyDescent="0.2">
      <c r="A56" s="7">
        <v>1415</v>
      </c>
      <c r="B56" s="7" t="s">
        <v>40</v>
      </c>
      <c r="C56" s="7" t="s">
        <v>86</v>
      </c>
      <c r="D56" s="7" t="s">
        <v>42</v>
      </c>
      <c r="E56" s="7" t="s">
        <v>87</v>
      </c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>
        <v>800</v>
      </c>
      <c r="R56" s="147"/>
      <c r="S56" s="147"/>
      <c r="T56" s="147"/>
      <c r="U56" s="138">
        <f t="shared" si="1"/>
        <v>800</v>
      </c>
      <c r="V56" s="1"/>
      <c r="W56" s="1"/>
      <c r="X56" s="1"/>
      <c r="Y56" s="1"/>
      <c r="Z56" s="1"/>
      <c r="AA56" s="1"/>
      <c r="AB56" s="1"/>
    </row>
    <row r="57" spans="1:28" x14ac:dyDescent="0.2">
      <c r="A57" s="25">
        <v>1415</v>
      </c>
      <c r="B57" s="25" t="s">
        <v>40</v>
      </c>
      <c r="C57" s="19" t="s">
        <v>195</v>
      </c>
      <c r="D57" s="19" t="s">
        <v>196</v>
      </c>
      <c r="E57" s="19" t="s">
        <v>197</v>
      </c>
      <c r="F57" s="70">
        <v>1112</v>
      </c>
      <c r="U57" s="138">
        <f t="shared" si="1"/>
        <v>1112</v>
      </c>
    </row>
    <row r="58" spans="1:28" x14ac:dyDescent="0.2">
      <c r="A58" s="25">
        <v>1415</v>
      </c>
      <c r="B58" s="25" t="s">
        <v>40</v>
      </c>
      <c r="C58" s="19" t="s">
        <v>201</v>
      </c>
      <c r="D58" s="19" t="s">
        <v>202</v>
      </c>
      <c r="E58" s="19" t="s">
        <v>203</v>
      </c>
      <c r="F58" s="70">
        <v>1112</v>
      </c>
      <c r="U58" s="138">
        <f t="shared" si="1"/>
        <v>1112</v>
      </c>
      <c r="W58" s="27"/>
      <c r="X58" s="27"/>
      <c r="Y58" s="27"/>
      <c r="Z58" s="27"/>
      <c r="AA58" s="27"/>
      <c r="AB58" s="27"/>
    </row>
    <row r="59" spans="1:28" s="27" customFormat="1" x14ac:dyDescent="0.2">
      <c r="A59" s="25">
        <v>1415</v>
      </c>
      <c r="B59" s="25" t="s">
        <v>40</v>
      </c>
      <c r="C59" s="19" t="s">
        <v>204</v>
      </c>
      <c r="D59" s="19" t="s">
        <v>205</v>
      </c>
      <c r="E59" s="19" t="s">
        <v>206</v>
      </c>
      <c r="F59" s="70"/>
      <c r="G59" s="70"/>
      <c r="H59" s="70"/>
      <c r="I59" s="70"/>
      <c r="J59" s="70"/>
      <c r="K59" s="70"/>
      <c r="L59" s="70"/>
      <c r="M59" s="70">
        <v>1800</v>
      </c>
      <c r="N59" s="70"/>
      <c r="O59" s="70"/>
      <c r="P59" s="70"/>
      <c r="Q59" s="70"/>
      <c r="R59" s="70"/>
      <c r="S59" s="70"/>
      <c r="T59" s="70"/>
      <c r="U59" s="138">
        <f t="shared" si="1"/>
        <v>1800</v>
      </c>
      <c r="V59" s="1"/>
    </row>
    <row r="60" spans="1:28" s="27" customFormat="1" x14ac:dyDescent="0.2">
      <c r="A60" s="25">
        <v>1415</v>
      </c>
      <c r="B60" s="25" t="s">
        <v>40</v>
      </c>
      <c r="C60" s="19" t="s">
        <v>207</v>
      </c>
      <c r="D60" s="19" t="s">
        <v>208</v>
      </c>
      <c r="E60" s="19" t="s">
        <v>90</v>
      </c>
      <c r="F60" s="70"/>
      <c r="G60" s="70"/>
      <c r="H60" s="70"/>
      <c r="I60" s="70"/>
      <c r="J60" s="70"/>
      <c r="K60" s="70"/>
      <c r="L60" s="70"/>
      <c r="M60" s="70"/>
      <c r="N60" s="70"/>
      <c r="O60" s="70">
        <v>1370</v>
      </c>
      <c r="P60" s="70"/>
      <c r="Q60" s="70"/>
      <c r="R60" s="70"/>
      <c r="S60" s="70"/>
      <c r="T60" s="70"/>
      <c r="U60" s="138">
        <f t="shared" si="1"/>
        <v>1370</v>
      </c>
      <c r="V60" s="1"/>
    </row>
    <row r="61" spans="1:28" s="17" customFormat="1" x14ac:dyDescent="0.2">
      <c r="A61" s="32">
        <v>1415</v>
      </c>
      <c r="B61" s="32" t="s">
        <v>43</v>
      </c>
      <c r="C61" s="34" t="s">
        <v>229</v>
      </c>
      <c r="D61" s="37" t="s">
        <v>230</v>
      </c>
      <c r="E61" s="34" t="s">
        <v>231</v>
      </c>
      <c r="F61" s="70"/>
      <c r="G61" s="70"/>
      <c r="H61" s="70"/>
      <c r="I61" s="70"/>
      <c r="J61" s="70">
        <v>400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138">
        <f t="shared" si="1"/>
        <v>400</v>
      </c>
      <c r="V61" s="1"/>
      <c r="W61" s="27"/>
      <c r="X61" s="27"/>
      <c r="Y61" s="27"/>
      <c r="Z61" s="27"/>
      <c r="AA61" s="27"/>
      <c r="AB61" s="27"/>
    </row>
    <row r="62" spans="1:28" x14ac:dyDescent="0.2">
      <c r="A62" s="50">
        <v>1415</v>
      </c>
      <c r="B62" s="50" t="s">
        <v>40</v>
      </c>
      <c r="C62" s="63" t="s">
        <v>209</v>
      </c>
      <c r="D62" s="63" t="s">
        <v>210</v>
      </c>
      <c r="E62" s="63" t="s">
        <v>211</v>
      </c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>
        <v>600</v>
      </c>
      <c r="R62" s="137"/>
      <c r="S62" s="137"/>
      <c r="T62" s="137"/>
      <c r="U62" s="138">
        <f t="shared" si="1"/>
        <v>600</v>
      </c>
      <c r="V62" s="27"/>
      <c r="W62" s="27"/>
      <c r="X62" s="27"/>
      <c r="Y62" s="27"/>
      <c r="Z62" s="27"/>
      <c r="AA62" s="27"/>
      <c r="AB62" s="27"/>
    </row>
    <row r="63" spans="1:28" s="30" customFormat="1" ht="40.5" customHeight="1" x14ac:dyDescent="0.2">
      <c r="A63" s="66">
        <v>1415</v>
      </c>
      <c r="B63" s="66" t="s">
        <v>43</v>
      </c>
      <c r="C63" s="66" t="s">
        <v>232</v>
      </c>
      <c r="D63" s="68" t="s">
        <v>128</v>
      </c>
      <c r="E63" s="64" t="s">
        <v>233</v>
      </c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>
        <v>600</v>
      </c>
      <c r="R63" s="137"/>
      <c r="S63" s="137"/>
      <c r="T63" s="137"/>
      <c r="U63" s="138">
        <f t="shared" si="1"/>
        <v>600</v>
      </c>
      <c r="V63" s="27"/>
      <c r="W63" s="27"/>
      <c r="X63" s="27"/>
      <c r="Y63" s="27"/>
      <c r="Z63" s="27"/>
      <c r="AA63" s="27"/>
      <c r="AB63" s="27"/>
    </row>
    <row r="64" spans="1:28" s="7" customFormat="1" x14ac:dyDescent="0.2">
      <c r="A64" s="32">
        <v>1415</v>
      </c>
      <c r="B64" s="32" t="s">
        <v>43</v>
      </c>
      <c r="C64" s="32" t="s">
        <v>234</v>
      </c>
      <c r="D64" s="34" t="s">
        <v>63</v>
      </c>
      <c r="E64" s="34" t="s">
        <v>235</v>
      </c>
      <c r="F64" s="140"/>
      <c r="G64" s="140"/>
      <c r="H64" s="140"/>
      <c r="I64" s="140"/>
      <c r="J64" s="140"/>
      <c r="K64" s="140">
        <v>2468</v>
      </c>
      <c r="L64" s="140"/>
      <c r="M64" s="140"/>
      <c r="N64" s="140"/>
      <c r="O64" s="140"/>
      <c r="P64" s="140"/>
      <c r="Q64" s="140"/>
      <c r="R64" s="140"/>
      <c r="S64" s="140"/>
      <c r="T64" s="140"/>
      <c r="U64" s="138">
        <f t="shared" si="1"/>
        <v>2468</v>
      </c>
    </row>
  </sheetData>
  <sortState ref="A19:BT70">
    <sortCondition ref="E19:E70"/>
  </sortState>
  <mergeCells count="9">
    <mergeCell ref="Q6:T6"/>
    <mergeCell ref="Q7:T7"/>
    <mergeCell ref="Q11:T11"/>
    <mergeCell ref="F8:T8"/>
    <mergeCell ref="S9:T9"/>
    <mergeCell ref="F9:H9"/>
    <mergeCell ref="M9:O9"/>
    <mergeCell ref="P9:R9"/>
    <mergeCell ref="I9:L9"/>
  </mergeCells>
  <phoneticPr fontId="0" type="noConversion"/>
  <pageMargins left="0.5" right="0.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6"/>
  <sheetViews>
    <sheetView workbookViewId="0">
      <selection activeCell="A11" sqref="A11"/>
    </sheetView>
  </sheetViews>
  <sheetFormatPr defaultRowHeight="12.75" x14ac:dyDescent="0.2"/>
  <cols>
    <col min="1" max="1" width="10.7109375" customWidth="1"/>
    <col min="4" max="4" width="11.42578125" customWidth="1"/>
  </cols>
  <sheetData>
    <row r="1" spans="1:65" x14ac:dyDescent="0.2">
      <c r="A1" t="s">
        <v>93</v>
      </c>
    </row>
    <row r="8" spans="1:65" s="2" customFormat="1" ht="63.75" customHeight="1" x14ac:dyDescent="0.2">
      <c r="A8" s="2" t="s">
        <v>94</v>
      </c>
      <c r="B8" s="2" t="s">
        <v>5</v>
      </c>
      <c r="C8" s="2" t="s">
        <v>91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5" t="s">
        <v>14</v>
      </c>
      <c r="M8" s="5" t="s">
        <v>15</v>
      </c>
      <c r="N8" s="5" t="s">
        <v>16</v>
      </c>
      <c r="O8" s="5" t="s">
        <v>17</v>
      </c>
      <c r="P8" s="3" t="s">
        <v>18</v>
      </c>
      <c r="Q8" s="3" t="s">
        <v>19</v>
      </c>
      <c r="R8" s="3" t="s">
        <v>20</v>
      </c>
      <c r="S8" s="3" t="s">
        <v>21</v>
      </c>
      <c r="T8" s="3" t="s">
        <v>22</v>
      </c>
      <c r="U8" s="3" t="s">
        <v>23</v>
      </c>
      <c r="V8" s="2" t="s">
        <v>24</v>
      </c>
      <c r="W8" s="2" t="s">
        <v>25</v>
      </c>
      <c r="X8" s="2" t="s">
        <v>26</v>
      </c>
      <c r="Y8" s="2" t="s">
        <v>27</v>
      </c>
      <c r="Z8" s="2" t="s">
        <v>28</v>
      </c>
      <c r="AA8" s="2" t="s">
        <v>29</v>
      </c>
      <c r="AB8" s="2" t="s">
        <v>30</v>
      </c>
      <c r="AC8" s="2" t="s">
        <v>31</v>
      </c>
      <c r="AD8" s="2" t="s">
        <v>32</v>
      </c>
      <c r="AE8" s="2" t="s">
        <v>33</v>
      </c>
      <c r="AF8" s="2" t="s">
        <v>34</v>
      </c>
      <c r="AG8" s="2" t="s">
        <v>35</v>
      </c>
      <c r="AH8" s="2" t="s">
        <v>36</v>
      </c>
      <c r="AI8" s="2" t="s">
        <v>37</v>
      </c>
      <c r="AJ8" s="2" t="s">
        <v>38</v>
      </c>
      <c r="AK8" s="6" t="s">
        <v>39</v>
      </c>
      <c r="AL8" s="2" t="s">
        <v>92</v>
      </c>
      <c r="BB8" s="2" t="s">
        <v>326</v>
      </c>
    </row>
    <row r="9" spans="1:65" s="7" customFormat="1" x14ac:dyDescent="0.2">
      <c r="A9" s="22" t="s">
        <v>95</v>
      </c>
      <c r="B9" s="22">
        <v>1415</v>
      </c>
      <c r="C9" s="28" t="s">
        <v>40</v>
      </c>
      <c r="D9" s="19" t="s">
        <v>147</v>
      </c>
      <c r="E9" s="19" t="s">
        <v>148</v>
      </c>
      <c r="F9" s="19" t="s">
        <v>102</v>
      </c>
      <c r="G9" s="19"/>
      <c r="H9" s="19">
        <v>201510</v>
      </c>
      <c r="I9" s="19" t="s">
        <v>116</v>
      </c>
      <c r="J9" s="20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39"/>
      <c r="AB9" s="39"/>
      <c r="AC9" s="39"/>
      <c r="AD9" s="19"/>
      <c r="AE9" s="19"/>
      <c r="AF9" s="44">
        <v>1.5</v>
      </c>
      <c r="AG9" s="45"/>
      <c r="AH9" s="46"/>
      <c r="AI9" s="40" t="s">
        <v>104</v>
      </c>
      <c r="AJ9" s="28" t="s">
        <v>103</v>
      </c>
      <c r="AN9" s="47"/>
      <c r="AX9" s="7" t="s">
        <v>325</v>
      </c>
      <c r="AY9" s="7" t="s">
        <v>324</v>
      </c>
      <c r="BK9" s="42"/>
      <c r="BL9" s="26"/>
    </row>
    <row r="10" spans="1:65" s="21" customFormat="1" x14ac:dyDescent="0.2">
      <c r="A10" s="21" t="s">
        <v>256</v>
      </c>
      <c r="B10" s="21">
        <v>1415</v>
      </c>
      <c r="C10" s="21" t="s">
        <v>43</v>
      </c>
      <c r="D10" s="21" t="s">
        <v>245</v>
      </c>
      <c r="E10" s="21" t="s">
        <v>246</v>
      </c>
      <c r="F10" s="21" t="s">
        <v>247</v>
      </c>
      <c r="G10" s="21" t="s">
        <v>248</v>
      </c>
      <c r="H10" s="21" t="s">
        <v>249</v>
      </c>
      <c r="I10" s="21" t="s">
        <v>250</v>
      </c>
      <c r="J10" s="21" t="s">
        <v>251</v>
      </c>
      <c r="K10" s="21" t="s">
        <v>252</v>
      </c>
      <c r="L10" s="21">
        <v>98513</v>
      </c>
      <c r="M10" s="21" t="s">
        <v>253</v>
      </c>
      <c r="N10" s="21" t="s">
        <v>254</v>
      </c>
      <c r="O10" s="21" t="s">
        <v>101</v>
      </c>
      <c r="P10" s="21">
        <v>201410</v>
      </c>
      <c r="Q10" s="21" t="s">
        <v>237</v>
      </c>
      <c r="R10" s="21" t="s">
        <v>255</v>
      </c>
      <c r="S10" s="21">
        <v>22803</v>
      </c>
      <c r="T10" s="21">
        <v>0</v>
      </c>
      <c r="U10" s="21">
        <v>0</v>
      </c>
      <c r="V10" s="21">
        <v>22803</v>
      </c>
      <c r="W10" s="21" t="s">
        <v>41</v>
      </c>
      <c r="X10" s="21" t="s">
        <v>41</v>
      </c>
      <c r="Y10" s="21" t="s">
        <v>41</v>
      </c>
      <c r="Z10" s="21" t="s">
        <v>41</v>
      </c>
      <c r="AA10" s="21" t="s">
        <v>41</v>
      </c>
      <c r="AB10" s="21" t="s">
        <v>41</v>
      </c>
    </row>
    <row r="11" spans="1:65" s="21" customFormat="1" x14ac:dyDescent="0.2">
      <c r="A11" s="21" t="s">
        <v>278</v>
      </c>
      <c r="B11" s="21">
        <v>1415</v>
      </c>
      <c r="C11" s="21" t="s">
        <v>40</v>
      </c>
      <c r="D11" s="21" t="s">
        <v>259</v>
      </c>
      <c r="E11" s="21" t="s">
        <v>46</v>
      </c>
      <c r="F11" s="21" t="s">
        <v>260</v>
      </c>
      <c r="G11" s="21" t="s">
        <v>261</v>
      </c>
      <c r="H11" s="21" t="s">
        <v>262</v>
      </c>
      <c r="I11" s="21" t="s">
        <v>263</v>
      </c>
      <c r="J11" s="21" t="s">
        <v>264</v>
      </c>
      <c r="K11" s="21" t="s">
        <v>252</v>
      </c>
      <c r="L11" s="21" t="s">
        <v>265</v>
      </c>
      <c r="M11" s="21" t="s">
        <v>253</v>
      </c>
      <c r="N11" s="21" t="s">
        <v>254</v>
      </c>
      <c r="O11" s="21" t="s">
        <v>101</v>
      </c>
      <c r="P11" s="21">
        <v>201210</v>
      </c>
      <c r="Q11" s="21" t="s">
        <v>266</v>
      </c>
      <c r="R11" s="21" t="s">
        <v>267</v>
      </c>
      <c r="S11" s="21">
        <v>22803</v>
      </c>
      <c r="T11" s="21">
        <v>0</v>
      </c>
      <c r="U11" s="21">
        <v>348442</v>
      </c>
      <c r="V11" s="21">
        <v>0</v>
      </c>
      <c r="W11" s="21" t="s">
        <v>41</v>
      </c>
      <c r="X11" s="21" t="s">
        <v>41</v>
      </c>
      <c r="Y11" s="21" t="s">
        <v>41</v>
      </c>
      <c r="Z11" s="21" t="s">
        <v>41</v>
      </c>
      <c r="AA11" s="21" t="s">
        <v>41</v>
      </c>
      <c r="AB11" s="21" t="s">
        <v>41</v>
      </c>
    </row>
    <row r="12" spans="1:65" s="43" customFormat="1" x14ac:dyDescent="0.2">
      <c r="A12" s="43" t="s">
        <v>277</v>
      </c>
      <c r="B12" s="43">
        <v>1415</v>
      </c>
      <c r="C12" s="43" t="s">
        <v>40</v>
      </c>
      <c r="D12" s="43" t="s">
        <v>268</v>
      </c>
      <c r="E12" s="43" t="s">
        <v>269</v>
      </c>
      <c r="F12" s="43" t="s">
        <v>270</v>
      </c>
      <c r="G12" s="43" t="s">
        <v>271</v>
      </c>
      <c r="H12" s="43" t="s">
        <v>272</v>
      </c>
      <c r="I12" s="43" t="s">
        <v>273</v>
      </c>
      <c r="J12" s="43" t="s">
        <v>274</v>
      </c>
      <c r="K12" s="43" t="s">
        <v>252</v>
      </c>
      <c r="L12" s="43" t="s">
        <v>275</v>
      </c>
      <c r="M12" s="43" t="s">
        <v>253</v>
      </c>
      <c r="N12" s="43" t="s">
        <v>254</v>
      </c>
      <c r="O12" s="43" t="s">
        <v>101</v>
      </c>
      <c r="P12" s="43">
        <v>201310</v>
      </c>
      <c r="Q12" s="43" t="s">
        <v>237</v>
      </c>
      <c r="R12" s="43" t="s">
        <v>276</v>
      </c>
      <c r="S12" s="43">
        <v>21747</v>
      </c>
      <c r="T12" s="43">
        <v>0</v>
      </c>
      <c r="U12" s="43">
        <v>0</v>
      </c>
      <c r="V12" s="43">
        <v>21747</v>
      </c>
      <c r="W12" s="43" t="s">
        <v>41</v>
      </c>
      <c r="X12" s="43" t="s">
        <v>41</v>
      </c>
      <c r="Y12" s="43" t="s">
        <v>41</v>
      </c>
      <c r="Z12" s="43" t="s">
        <v>41</v>
      </c>
      <c r="AA12" s="43" t="s">
        <v>41</v>
      </c>
      <c r="AB12" s="43" t="s">
        <v>41</v>
      </c>
    </row>
    <row r="13" spans="1:65" s="43" customFormat="1" x14ac:dyDescent="0.2">
      <c r="A13" s="49" t="s">
        <v>277</v>
      </c>
      <c r="B13" s="43">
        <v>1415</v>
      </c>
      <c r="C13" s="43" t="s">
        <v>40</v>
      </c>
      <c r="D13" s="43" t="s">
        <v>279</v>
      </c>
      <c r="E13" s="43" t="s">
        <v>280</v>
      </c>
      <c r="F13" s="43" t="s">
        <v>281</v>
      </c>
      <c r="G13" s="43" t="s">
        <v>282</v>
      </c>
      <c r="H13" s="43" t="s">
        <v>283</v>
      </c>
      <c r="I13" s="43" t="s">
        <v>284</v>
      </c>
      <c r="J13" s="43" t="s">
        <v>274</v>
      </c>
      <c r="K13" s="43" t="s">
        <v>252</v>
      </c>
      <c r="L13" s="43" t="s">
        <v>285</v>
      </c>
      <c r="M13" s="43" t="s">
        <v>253</v>
      </c>
      <c r="N13" s="43" t="s">
        <v>254</v>
      </c>
      <c r="O13" s="43" t="s">
        <v>101</v>
      </c>
      <c r="P13" s="43">
        <v>201410</v>
      </c>
      <c r="Q13" s="43" t="s">
        <v>266</v>
      </c>
      <c r="R13" s="43" t="s">
        <v>286</v>
      </c>
      <c r="S13" s="43">
        <v>21747</v>
      </c>
      <c r="T13" s="43">
        <v>0</v>
      </c>
      <c r="U13" s="43">
        <v>0</v>
      </c>
      <c r="V13" s="43">
        <v>21747</v>
      </c>
      <c r="W13" s="43" t="s">
        <v>41</v>
      </c>
      <c r="X13" s="43" t="s">
        <v>41</v>
      </c>
      <c r="Y13" s="43" t="s">
        <v>41</v>
      </c>
      <c r="Z13" s="43" t="s">
        <v>41</v>
      </c>
      <c r="AA13" s="43" t="s">
        <v>41</v>
      </c>
      <c r="AB13" s="43" t="s">
        <v>41</v>
      </c>
    </row>
    <row r="14" spans="1:65" s="80" customFormat="1" ht="38.25" x14ac:dyDescent="0.2">
      <c r="A14" s="80" t="s">
        <v>95</v>
      </c>
      <c r="B14" s="76">
        <v>1415</v>
      </c>
      <c r="C14" s="76" t="s">
        <v>40</v>
      </c>
      <c r="D14" s="77" t="s">
        <v>127</v>
      </c>
      <c r="E14" s="77" t="s">
        <v>128</v>
      </c>
      <c r="F14" s="77" t="s">
        <v>129</v>
      </c>
      <c r="G14" s="77" t="s">
        <v>254</v>
      </c>
      <c r="H14" s="77">
        <v>201510</v>
      </c>
      <c r="I14" s="77" t="s">
        <v>116</v>
      </c>
      <c r="J14" s="77" t="s">
        <v>291</v>
      </c>
      <c r="K14" s="78"/>
      <c r="L14" s="79"/>
      <c r="M14" s="80" t="s">
        <v>298</v>
      </c>
      <c r="N14" s="81" t="s">
        <v>305</v>
      </c>
      <c r="O14" s="80">
        <v>21747</v>
      </c>
      <c r="P14" s="80">
        <v>0</v>
      </c>
      <c r="Q14" s="80">
        <v>8301</v>
      </c>
      <c r="R14" s="80">
        <v>13446</v>
      </c>
      <c r="S14" s="77"/>
      <c r="T14" s="82">
        <v>7474</v>
      </c>
      <c r="U14" s="80">
        <f t="shared" ref="U14:U21" si="0">Q14</f>
        <v>8301</v>
      </c>
      <c r="V14" s="80">
        <f t="shared" ref="V14:V21" si="1">T14-U14</f>
        <v>-827</v>
      </c>
      <c r="W14" s="77"/>
      <c r="X14" s="77"/>
      <c r="Y14" s="83">
        <f t="shared" ref="Y14:Y21" si="2">V14-(W14+X14)</f>
        <v>-827</v>
      </c>
      <c r="Z14" s="83"/>
      <c r="AA14" s="83"/>
      <c r="AB14" s="77"/>
      <c r="AC14" s="77"/>
      <c r="AD14" s="84">
        <v>1</v>
      </c>
      <c r="AE14" s="85"/>
      <c r="AF14" s="86"/>
      <c r="AG14" s="87" t="s">
        <v>104</v>
      </c>
      <c r="AH14" s="76" t="s">
        <v>103</v>
      </c>
      <c r="AI14" s="88" t="s">
        <v>113</v>
      </c>
      <c r="AL14" s="89"/>
      <c r="AX14" s="80">
        <v>600</v>
      </c>
      <c r="BB14" s="80">
        <f t="shared" ref="BB14:BB21" si="3">SUM(AM14:BA14)</f>
        <v>600</v>
      </c>
      <c r="BC14" s="80">
        <f t="shared" ref="BC14:BC21" si="4">W14+BB14</f>
        <v>600</v>
      </c>
      <c r="BD14" s="90">
        <f t="shared" ref="BD14:BD21" si="5">Y14-BB14</f>
        <v>-1427</v>
      </c>
      <c r="BE14" s="91">
        <f t="shared" ref="BE14:BE21" si="6">BD14/T14</f>
        <v>-0.19092855231469094</v>
      </c>
      <c r="BL14" s="92" t="s">
        <v>322</v>
      </c>
      <c r="BM14" s="93"/>
    </row>
    <row r="15" spans="1:65" s="80" customFormat="1" ht="51" x14ac:dyDescent="0.2">
      <c r="A15" s="80" t="s">
        <v>95</v>
      </c>
      <c r="B15" s="76">
        <v>1415</v>
      </c>
      <c r="C15" s="76" t="s">
        <v>40</v>
      </c>
      <c r="D15" s="77" t="s">
        <v>137</v>
      </c>
      <c r="E15" s="77" t="s">
        <v>138</v>
      </c>
      <c r="F15" s="77" t="s">
        <v>139</v>
      </c>
      <c r="G15" s="77" t="s">
        <v>254</v>
      </c>
      <c r="H15" s="77">
        <v>201510</v>
      </c>
      <c r="I15" s="77" t="s">
        <v>116</v>
      </c>
      <c r="J15" s="78" t="s">
        <v>292</v>
      </c>
      <c r="K15" s="103" t="s">
        <v>288</v>
      </c>
      <c r="L15" s="77"/>
      <c r="M15" s="80" t="s">
        <v>299</v>
      </c>
      <c r="N15" s="104" t="s">
        <v>314</v>
      </c>
      <c r="O15" s="80">
        <v>21747</v>
      </c>
      <c r="P15" s="80">
        <v>20500</v>
      </c>
      <c r="Q15" s="80">
        <v>10428</v>
      </c>
      <c r="R15" s="80">
        <v>1247</v>
      </c>
      <c r="S15" s="77"/>
      <c r="T15" s="77">
        <v>7474</v>
      </c>
      <c r="U15" s="80">
        <f t="shared" si="0"/>
        <v>10428</v>
      </c>
      <c r="V15" s="80">
        <f t="shared" si="1"/>
        <v>-2954</v>
      </c>
      <c r="W15" s="77"/>
      <c r="X15" s="77"/>
      <c r="Y15" s="83">
        <f t="shared" si="2"/>
        <v>-2954</v>
      </c>
      <c r="Z15" s="83"/>
      <c r="AA15" s="83"/>
      <c r="AB15" s="77"/>
      <c r="AC15" s="77"/>
      <c r="AD15" s="84">
        <v>1.5</v>
      </c>
      <c r="AE15" s="85">
        <v>1</v>
      </c>
      <c r="AF15" s="86"/>
      <c r="AG15" s="87" t="s">
        <v>104</v>
      </c>
      <c r="AH15" s="76" t="s">
        <v>103</v>
      </c>
      <c r="AI15" s="88" t="s">
        <v>287</v>
      </c>
      <c r="AJ15" s="88" t="s">
        <v>290</v>
      </c>
      <c r="AL15" s="89"/>
      <c r="AX15" s="80">
        <v>600</v>
      </c>
      <c r="BB15" s="80">
        <f t="shared" si="3"/>
        <v>600</v>
      </c>
      <c r="BC15" s="80">
        <f t="shared" si="4"/>
        <v>600</v>
      </c>
      <c r="BD15" s="90">
        <f t="shared" si="5"/>
        <v>-3554</v>
      </c>
      <c r="BE15" s="91">
        <f t="shared" si="6"/>
        <v>-0.47551511907947552</v>
      </c>
      <c r="BH15" s="80" t="s">
        <v>101</v>
      </c>
      <c r="BI15" s="80" t="s">
        <v>109</v>
      </c>
      <c r="BJ15" s="80" t="s">
        <v>101</v>
      </c>
      <c r="BL15" s="92" t="s">
        <v>322</v>
      </c>
      <c r="BM15" s="93"/>
    </row>
    <row r="16" spans="1:65" s="80" customFormat="1" x14ac:dyDescent="0.2">
      <c r="A16" s="80" t="s">
        <v>95</v>
      </c>
      <c r="B16" s="76">
        <v>1415</v>
      </c>
      <c r="C16" s="76" t="s">
        <v>40</v>
      </c>
      <c r="D16" s="79" t="s">
        <v>140</v>
      </c>
      <c r="E16" s="77" t="s">
        <v>141</v>
      </c>
      <c r="F16" s="77" t="s">
        <v>142</v>
      </c>
      <c r="G16" s="77" t="s">
        <v>254</v>
      </c>
      <c r="H16" s="77">
        <v>201510</v>
      </c>
      <c r="I16" s="77" t="s">
        <v>116</v>
      </c>
      <c r="J16" s="75" t="s">
        <v>293</v>
      </c>
      <c r="K16" s="78"/>
      <c r="L16" s="79"/>
      <c r="M16" s="80" t="s">
        <v>301</v>
      </c>
      <c r="N16" s="104" t="s">
        <v>314</v>
      </c>
      <c r="O16" s="80">
        <v>21747</v>
      </c>
      <c r="P16" s="80">
        <v>21747</v>
      </c>
      <c r="Q16" s="80">
        <v>1314</v>
      </c>
      <c r="R16" s="80">
        <v>0</v>
      </c>
      <c r="S16" s="77">
        <v>2700</v>
      </c>
      <c r="T16" s="82">
        <v>7474</v>
      </c>
      <c r="U16" s="80">
        <f t="shared" si="0"/>
        <v>1314</v>
      </c>
      <c r="V16" s="80">
        <f t="shared" si="1"/>
        <v>6160</v>
      </c>
      <c r="W16" s="77">
        <v>2700</v>
      </c>
      <c r="X16" s="77"/>
      <c r="Y16" s="83">
        <f t="shared" si="2"/>
        <v>3460</v>
      </c>
      <c r="Z16" s="83"/>
      <c r="AA16" s="83"/>
      <c r="AB16" s="77"/>
      <c r="AC16" s="77"/>
      <c r="AD16" s="84">
        <v>1.5</v>
      </c>
      <c r="AE16" s="85"/>
      <c r="AF16" s="86"/>
      <c r="AG16" s="87" t="s">
        <v>104</v>
      </c>
      <c r="AH16" s="76" t="s">
        <v>103</v>
      </c>
      <c r="AI16" s="88" t="s">
        <v>113</v>
      </c>
      <c r="AL16" s="105"/>
      <c r="AX16" s="80">
        <v>600</v>
      </c>
      <c r="BB16" s="80">
        <f t="shared" si="3"/>
        <v>600</v>
      </c>
      <c r="BC16" s="80">
        <f t="shared" si="4"/>
        <v>3300</v>
      </c>
      <c r="BD16" s="90">
        <f t="shared" si="5"/>
        <v>2860</v>
      </c>
      <c r="BE16" s="91">
        <f t="shared" si="6"/>
        <v>0.38265988761038267</v>
      </c>
      <c r="BL16" s="92" t="s">
        <v>321</v>
      </c>
      <c r="BM16" s="93"/>
    </row>
    <row r="17" spans="1:73" s="80" customFormat="1" ht="38.25" x14ac:dyDescent="0.2">
      <c r="A17" s="80" t="s">
        <v>95</v>
      </c>
      <c r="B17" s="76">
        <v>1415</v>
      </c>
      <c r="C17" s="76" t="s">
        <v>40</v>
      </c>
      <c r="D17" s="77" t="s">
        <v>156</v>
      </c>
      <c r="E17" s="77" t="s">
        <v>59</v>
      </c>
      <c r="F17" s="77" t="s">
        <v>157</v>
      </c>
      <c r="G17" s="77"/>
      <c r="H17" s="77">
        <v>201510</v>
      </c>
      <c r="I17" s="77" t="s">
        <v>116</v>
      </c>
      <c r="J17" s="77" t="s">
        <v>294</v>
      </c>
      <c r="K17" s="78"/>
      <c r="L17" s="79"/>
      <c r="M17" s="77" t="s">
        <v>257</v>
      </c>
      <c r="N17" s="104" t="s">
        <v>101</v>
      </c>
      <c r="O17" s="77"/>
      <c r="P17" s="77"/>
      <c r="Q17" s="77"/>
      <c r="R17" s="77"/>
      <c r="S17" s="77"/>
      <c r="T17" s="82">
        <v>7474</v>
      </c>
      <c r="U17" s="80">
        <f t="shared" si="0"/>
        <v>0</v>
      </c>
      <c r="V17" s="80">
        <f t="shared" si="1"/>
        <v>7474</v>
      </c>
      <c r="W17" s="77"/>
      <c r="X17" s="77"/>
      <c r="Y17" s="83">
        <f t="shared" si="2"/>
        <v>7474</v>
      </c>
      <c r="Z17" s="83"/>
      <c r="AA17" s="83"/>
      <c r="AB17" s="77"/>
      <c r="AC17" s="77"/>
      <c r="AD17" s="84">
        <v>1.5</v>
      </c>
      <c r="AE17" s="85"/>
      <c r="AF17" s="86"/>
      <c r="AG17" s="87" t="s">
        <v>104</v>
      </c>
      <c r="AH17" s="76" t="s">
        <v>103</v>
      </c>
      <c r="AI17" s="88" t="s">
        <v>113</v>
      </c>
      <c r="AL17" s="89"/>
      <c r="BB17" s="80">
        <f t="shared" si="3"/>
        <v>0</v>
      </c>
      <c r="BC17" s="80">
        <f t="shared" si="4"/>
        <v>0</v>
      </c>
      <c r="BD17" s="90">
        <f t="shared" si="5"/>
        <v>7474</v>
      </c>
      <c r="BE17" s="91">
        <f t="shared" si="6"/>
        <v>1</v>
      </c>
      <c r="BL17" s="92" t="s">
        <v>322</v>
      </c>
      <c r="BM17" s="93"/>
    </row>
    <row r="18" spans="1:73" s="55" customFormat="1" ht="38.25" x14ac:dyDescent="0.2">
      <c r="A18" s="80" t="s">
        <v>95</v>
      </c>
      <c r="B18" s="76">
        <v>1415</v>
      </c>
      <c r="C18" s="76" t="s">
        <v>40</v>
      </c>
      <c r="D18" s="77" t="s">
        <v>158</v>
      </c>
      <c r="E18" s="77" t="s">
        <v>159</v>
      </c>
      <c r="F18" s="77" t="s">
        <v>160</v>
      </c>
      <c r="G18" s="77" t="s">
        <v>254</v>
      </c>
      <c r="H18" s="77">
        <v>201510</v>
      </c>
      <c r="I18" s="77" t="s">
        <v>116</v>
      </c>
      <c r="J18" s="77" t="s">
        <v>295</v>
      </c>
      <c r="K18" s="77"/>
      <c r="L18" s="77"/>
      <c r="M18" s="80" t="s">
        <v>302</v>
      </c>
      <c r="N18" s="81" t="s">
        <v>305</v>
      </c>
      <c r="O18" s="75">
        <v>21747</v>
      </c>
      <c r="P18" s="80">
        <v>0</v>
      </c>
      <c r="Q18" s="80">
        <v>22046</v>
      </c>
      <c r="R18" s="80">
        <v>0</v>
      </c>
      <c r="S18" s="77"/>
      <c r="T18" s="82">
        <v>7474</v>
      </c>
      <c r="U18" s="80">
        <f t="shared" si="0"/>
        <v>22046</v>
      </c>
      <c r="V18" s="80">
        <f t="shared" si="1"/>
        <v>-14572</v>
      </c>
      <c r="W18" s="77"/>
      <c r="X18" s="77"/>
      <c r="Y18" s="83">
        <f t="shared" si="2"/>
        <v>-14572</v>
      </c>
      <c r="Z18" s="83"/>
      <c r="AA18" s="83"/>
      <c r="AB18" s="77"/>
      <c r="AC18" s="77"/>
      <c r="AD18" s="84">
        <v>1</v>
      </c>
      <c r="AE18" s="85"/>
      <c r="AF18" s="86"/>
      <c r="AG18" s="87" t="s">
        <v>104</v>
      </c>
      <c r="AH18" s="76" t="s">
        <v>103</v>
      </c>
      <c r="AI18" s="88" t="s">
        <v>113</v>
      </c>
      <c r="AJ18" s="80"/>
      <c r="AK18" s="80"/>
      <c r="AL18" s="89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>
        <v>600</v>
      </c>
      <c r="AY18" s="80"/>
      <c r="AZ18" s="80"/>
      <c r="BA18" s="80"/>
      <c r="BB18" s="80">
        <f t="shared" si="3"/>
        <v>600</v>
      </c>
      <c r="BC18" s="80">
        <f t="shared" si="4"/>
        <v>600</v>
      </c>
      <c r="BD18" s="90">
        <f t="shared" si="5"/>
        <v>-15172</v>
      </c>
      <c r="BE18" s="91">
        <f t="shared" si="6"/>
        <v>-2.0299705646240298</v>
      </c>
      <c r="BF18" s="80"/>
      <c r="BG18" s="80"/>
      <c r="BH18" s="80"/>
      <c r="BI18" s="80"/>
      <c r="BJ18" s="80"/>
      <c r="BK18" s="80"/>
      <c r="BL18" s="92" t="s">
        <v>322</v>
      </c>
      <c r="BM18" s="93"/>
      <c r="BN18" s="94" t="s">
        <v>323</v>
      </c>
      <c r="BO18" s="80"/>
      <c r="BP18" s="80"/>
      <c r="BQ18" s="80"/>
      <c r="BR18" s="80"/>
      <c r="BS18" s="80"/>
      <c r="BT18" s="80"/>
      <c r="BU18" s="80"/>
    </row>
    <row r="19" spans="1:73" s="80" customFormat="1" ht="51" x14ac:dyDescent="0.2">
      <c r="A19" s="80" t="s">
        <v>95</v>
      </c>
      <c r="B19" s="76">
        <v>1415</v>
      </c>
      <c r="C19" s="76" t="s">
        <v>40</v>
      </c>
      <c r="D19" s="77" t="s">
        <v>177</v>
      </c>
      <c r="E19" s="77" t="s">
        <v>178</v>
      </c>
      <c r="F19" s="77" t="s">
        <v>179</v>
      </c>
      <c r="G19" s="77" t="s">
        <v>254</v>
      </c>
      <c r="H19" s="77">
        <v>201510</v>
      </c>
      <c r="I19" s="77" t="s">
        <v>116</v>
      </c>
      <c r="J19" s="77" t="s">
        <v>296</v>
      </c>
      <c r="K19" s="77"/>
      <c r="L19" s="77"/>
      <c r="M19" s="75" t="s">
        <v>303</v>
      </c>
      <c r="N19" s="104" t="s">
        <v>314</v>
      </c>
      <c r="O19" s="75">
        <v>21747</v>
      </c>
      <c r="P19" s="75">
        <v>20500</v>
      </c>
      <c r="Q19" s="75">
        <v>0</v>
      </c>
      <c r="R19" s="75">
        <v>1247</v>
      </c>
      <c r="S19" s="77"/>
      <c r="T19" s="82">
        <v>7474</v>
      </c>
      <c r="U19" s="80">
        <f t="shared" si="0"/>
        <v>0</v>
      </c>
      <c r="V19" s="80">
        <f t="shared" si="1"/>
        <v>7474</v>
      </c>
      <c r="W19" s="77">
        <v>2700</v>
      </c>
      <c r="X19" s="106"/>
      <c r="Y19" s="83">
        <f t="shared" si="2"/>
        <v>4774</v>
      </c>
      <c r="Z19" s="83"/>
      <c r="AA19" s="83"/>
      <c r="AB19" s="77"/>
      <c r="AC19" s="77"/>
      <c r="AD19" s="84">
        <v>1</v>
      </c>
      <c r="AE19" s="85"/>
      <c r="AF19" s="86"/>
      <c r="AG19" s="107" t="s">
        <v>104</v>
      </c>
      <c r="AH19" s="76" t="s">
        <v>103</v>
      </c>
      <c r="AI19" s="88" t="s">
        <v>113</v>
      </c>
      <c r="AL19" s="89"/>
      <c r="AX19" s="80">
        <v>600</v>
      </c>
      <c r="BB19" s="80">
        <f t="shared" si="3"/>
        <v>600</v>
      </c>
      <c r="BC19" s="80">
        <f t="shared" si="4"/>
        <v>3300</v>
      </c>
      <c r="BD19" s="90">
        <f t="shared" si="5"/>
        <v>4174</v>
      </c>
      <c r="BE19" s="91">
        <f t="shared" si="6"/>
        <v>0.55846936044955842</v>
      </c>
      <c r="BL19" s="92" t="s">
        <v>321</v>
      </c>
      <c r="BM19" s="93"/>
    </row>
    <row r="20" spans="1:73" s="89" customFormat="1" ht="51" x14ac:dyDescent="0.2">
      <c r="A20" s="80" t="s">
        <v>95</v>
      </c>
      <c r="B20" s="76">
        <v>1415</v>
      </c>
      <c r="C20" s="76" t="s">
        <v>40</v>
      </c>
      <c r="D20" s="77" t="s">
        <v>183</v>
      </c>
      <c r="E20" s="77" t="s">
        <v>71</v>
      </c>
      <c r="F20" s="77" t="s">
        <v>184</v>
      </c>
      <c r="G20" s="51" t="s">
        <v>258</v>
      </c>
      <c r="H20" s="77">
        <v>201510</v>
      </c>
      <c r="I20" s="77" t="s">
        <v>116</v>
      </c>
      <c r="J20" s="77" t="s">
        <v>297</v>
      </c>
      <c r="K20" s="77"/>
      <c r="L20" s="77"/>
      <c r="M20" s="75" t="s">
        <v>304</v>
      </c>
      <c r="N20" s="104" t="s">
        <v>314</v>
      </c>
      <c r="O20" s="75">
        <v>31476</v>
      </c>
      <c r="P20" s="75">
        <v>31476</v>
      </c>
      <c r="Q20" s="75">
        <v>1060</v>
      </c>
      <c r="R20" s="75">
        <v>0</v>
      </c>
      <c r="S20" s="77"/>
      <c r="T20" s="77">
        <v>17203</v>
      </c>
      <c r="U20" s="80">
        <f t="shared" si="0"/>
        <v>1060</v>
      </c>
      <c r="V20" s="80">
        <f t="shared" si="1"/>
        <v>16143</v>
      </c>
      <c r="W20" s="77"/>
      <c r="X20" s="77">
        <v>0</v>
      </c>
      <c r="Y20" s="83">
        <f t="shared" si="2"/>
        <v>16143</v>
      </c>
      <c r="Z20" s="83"/>
      <c r="AA20" s="83"/>
      <c r="AB20" s="77"/>
      <c r="AC20" s="77"/>
      <c r="AD20" s="84" t="s">
        <v>185</v>
      </c>
      <c r="AE20" s="85"/>
      <c r="AF20" s="86"/>
      <c r="AG20" s="107" t="s">
        <v>104</v>
      </c>
      <c r="AH20" s="76" t="s">
        <v>103</v>
      </c>
      <c r="AI20" s="88" t="s">
        <v>113</v>
      </c>
      <c r="AJ20" s="80"/>
      <c r="AK20" s="80"/>
      <c r="AL20" s="105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>
        <v>3250</v>
      </c>
      <c r="AZ20" s="80"/>
      <c r="BA20" s="80"/>
      <c r="BB20" s="80">
        <f t="shared" si="3"/>
        <v>3250</v>
      </c>
      <c r="BC20" s="80">
        <f t="shared" si="4"/>
        <v>3250</v>
      </c>
      <c r="BD20" s="90">
        <f t="shared" si="5"/>
        <v>12893</v>
      </c>
      <c r="BE20" s="91">
        <f t="shared" si="6"/>
        <v>0.74946230308667094</v>
      </c>
      <c r="BF20" s="80">
        <v>1</v>
      </c>
      <c r="BG20" s="80" t="s">
        <v>309</v>
      </c>
      <c r="BH20" s="80"/>
      <c r="BI20" s="80"/>
      <c r="BJ20" s="80"/>
      <c r="BK20" s="80"/>
      <c r="BL20" s="92" t="s">
        <v>322</v>
      </c>
      <c r="BM20" s="93"/>
      <c r="BN20" s="80"/>
      <c r="BO20" s="80"/>
      <c r="BP20" s="80"/>
      <c r="BQ20" s="80"/>
      <c r="BR20" s="80"/>
      <c r="BS20" s="80"/>
      <c r="BT20" s="80"/>
      <c r="BU20" s="80"/>
    </row>
    <row r="21" spans="1:73" s="109" customFormat="1" ht="38.25" x14ac:dyDescent="0.2">
      <c r="A21" s="80" t="s">
        <v>95</v>
      </c>
      <c r="B21" s="76">
        <v>1415</v>
      </c>
      <c r="C21" s="76" t="s">
        <v>40</v>
      </c>
      <c r="D21" s="77" t="s">
        <v>198</v>
      </c>
      <c r="E21" s="77" t="s">
        <v>199</v>
      </c>
      <c r="F21" s="77" t="s">
        <v>200</v>
      </c>
      <c r="G21" s="51" t="s">
        <v>258</v>
      </c>
      <c r="H21" s="77">
        <v>201510</v>
      </c>
      <c r="I21" s="77" t="s">
        <v>116</v>
      </c>
      <c r="J21" s="78" t="s">
        <v>289</v>
      </c>
      <c r="K21" s="108" t="s">
        <v>289</v>
      </c>
      <c r="L21" s="79"/>
      <c r="M21" s="75" t="s">
        <v>300</v>
      </c>
      <c r="N21" s="104" t="s">
        <v>314</v>
      </c>
      <c r="O21" s="75">
        <v>31476</v>
      </c>
      <c r="P21" s="75">
        <v>31476</v>
      </c>
      <c r="Q21" s="75">
        <v>6827</v>
      </c>
      <c r="R21" s="75">
        <v>0</v>
      </c>
      <c r="S21" s="77"/>
      <c r="T21" s="77">
        <v>17203</v>
      </c>
      <c r="U21" s="80">
        <f t="shared" si="0"/>
        <v>6827</v>
      </c>
      <c r="V21" s="80">
        <f t="shared" si="1"/>
        <v>10376</v>
      </c>
      <c r="W21" s="77"/>
      <c r="X21" s="77"/>
      <c r="Y21" s="83">
        <f t="shared" si="2"/>
        <v>10376</v>
      </c>
      <c r="Z21" s="83"/>
      <c r="AA21" s="83"/>
      <c r="AB21" s="77"/>
      <c r="AC21" s="77"/>
      <c r="AD21" s="84">
        <v>1.5</v>
      </c>
      <c r="AE21" s="85"/>
      <c r="AF21" s="86"/>
      <c r="AG21" s="87" t="s">
        <v>104</v>
      </c>
      <c r="AH21" s="76" t="s">
        <v>103</v>
      </c>
      <c r="AI21" s="88" t="s">
        <v>287</v>
      </c>
      <c r="AJ21" s="88" t="s">
        <v>290</v>
      </c>
      <c r="AK21" s="80"/>
      <c r="AL21" s="89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>
        <v>4000</v>
      </c>
      <c r="AZ21" s="80"/>
      <c r="BA21" s="80"/>
      <c r="BB21" s="80">
        <f t="shared" si="3"/>
        <v>4000</v>
      </c>
      <c r="BC21" s="80">
        <f t="shared" si="4"/>
        <v>4000</v>
      </c>
      <c r="BD21" s="90">
        <f t="shared" si="5"/>
        <v>6376</v>
      </c>
      <c r="BE21" s="91">
        <f t="shared" si="6"/>
        <v>0.37063302912282742</v>
      </c>
      <c r="BF21" s="80">
        <v>1</v>
      </c>
      <c r="BG21" s="80" t="s">
        <v>309</v>
      </c>
      <c r="BH21" s="80" t="s">
        <v>101</v>
      </c>
      <c r="BI21" s="80" t="s">
        <v>109</v>
      </c>
      <c r="BJ21" s="80" t="s">
        <v>109</v>
      </c>
      <c r="BK21" s="80"/>
      <c r="BL21" s="92" t="s">
        <v>322</v>
      </c>
      <c r="BM21" s="93"/>
      <c r="BN21" s="88" t="s">
        <v>315</v>
      </c>
      <c r="BO21" s="80"/>
      <c r="BP21" s="80"/>
      <c r="BQ21" s="80"/>
      <c r="BR21" s="80"/>
      <c r="BS21" s="80"/>
      <c r="BT21" s="80"/>
      <c r="BU21" s="80"/>
    </row>
    <row r="25" spans="1:73" s="74" customFormat="1" x14ac:dyDescent="0.2">
      <c r="A25" s="74" t="s">
        <v>328</v>
      </c>
      <c r="AX25" s="74">
        <f>SUM(AX10:AX23)</f>
        <v>3000</v>
      </c>
      <c r="AY25" s="74">
        <f>SUM(AY10:AY23)</f>
        <v>7250</v>
      </c>
      <c r="BB25" s="74">
        <f>SUM(BB10:BB23)</f>
        <v>10250</v>
      </c>
    </row>
    <row r="26" spans="1:73" x14ac:dyDescent="0.2">
      <c r="AX26" s="110" t="s">
        <v>329</v>
      </c>
      <c r="AY26" s="111">
        <f>AX25+AY25</f>
        <v>10250</v>
      </c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Home</vt:lpstr>
      <vt:lpstr>DNC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Gibbons, Randee</dc:creator>
  <cp:lastModifiedBy>Randee Gibbons</cp:lastModifiedBy>
  <cp:lastPrinted>2013-04-18T22:57:47Z</cp:lastPrinted>
  <dcterms:created xsi:type="dcterms:W3CDTF">2013-04-03T20:24:34Z</dcterms:created>
  <dcterms:modified xsi:type="dcterms:W3CDTF">2014-04-30T23:16:36Z</dcterms:modified>
</cp:coreProperties>
</file>