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MES\Thesis\Thesis Fund\2019-20\"/>
    </mc:Choice>
  </mc:AlternateContent>
  <workbookProtection workbookAlgorithmName="SHA-512" workbookHashValue="4EltfHkzBQPbN5JMptsZedS6D6/xjjIN723w+k3Lqt76NavKcJs7plX1RnTOUqPYGMYB78REiUfYX8qqu5X5jg==" workbookSaltValue="htKa1lLPXMIoGBc4B2nZIQ==" workbookSpinCount="100000" lockStructure="1"/>
  <bookViews>
    <workbookView xWindow="0" yWindow="0" windowWidth="7470" windowHeight="3750"/>
  </bookViews>
  <sheets>
    <sheet name="A-20 Form" sheetId="1" r:id="rId1"/>
    <sheet name="A-20 Instructions" sheetId="2" r:id="rId2"/>
  </sheet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 i="1" l="1"/>
  <c r="M24" i="1"/>
  <c r="M23" i="1"/>
  <c r="M22" i="1"/>
  <c r="M21" i="1"/>
  <c r="M20" i="1"/>
  <c r="M19" i="1"/>
  <c r="M18" i="1"/>
  <c r="M17" i="1"/>
  <c r="E28" i="2" l="1"/>
  <c r="F28" i="2"/>
  <c r="G28" i="2"/>
  <c r="H28" i="2"/>
  <c r="I28" i="2"/>
  <c r="E29" i="2"/>
  <c r="F29" i="2"/>
  <c r="G29" i="2"/>
  <c r="H29" i="2"/>
  <c r="I29" i="2"/>
  <c r="E30" i="2"/>
  <c r="F30" i="2"/>
  <c r="G30" i="2"/>
  <c r="H30" i="2"/>
  <c r="I30" i="2"/>
  <c r="K17" i="1"/>
  <c r="K18" i="1"/>
  <c r="K19" i="1"/>
  <c r="M26" i="1"/>
  <c r="K20" i="1"/>
  <c r="K21" i="1"/>
  <c r="K22" i="1"/>
  <c r="K23" i="1"/>
  <c r="K24" i="1"/>
  <c r="K25" i="1"/>
  <c r="G26" i="1"/>
  <c r="H26" i="1"/>
  <c r="I26" i="1"/>
  <c r="J26" i="1"/>
  <c r="L26" i="1"/>
  <c r="M39" i="1"/>
  <c r="G57" i="1" l="1"/>
  <c r="K26" i="1"/>
  <c r="M41" i="1" s="1"/>
</calcChain>
</file>

<file path=xl/sharedStrings.xml><?xml version="1.0" encoding="utf-8"?>
<sst xmlns="http://schemas.openxmlformats.org/spreadsheetml/2006/main" count="138" uniqueCount="126">
  <si>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</si>
  <si>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</si>
  <si>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</si>
  <si>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</si>
  <si>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</si>
  <si>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</si>
  <si>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</si>
  <si>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</si>
  <si>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</si>
  <si>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</si>
  <si>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</si>
  <si>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</si>
  <si>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</si>
  <si>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</si>
  <si>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</si>
  <si>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</si>
  <si>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</si>
  <si>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</si>
  <si>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</si>
  <si>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</si>
  <si>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</si>
  <si>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</si>
  <si>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</si>
  <si>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</si>
  <si>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</si>
  <si>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</si>
  <si>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</si>
  <si>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</si>
  <si>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</si>
  <si>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</si>
  <si>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</si>
  <si>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</si>
  <si>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</si>
  <si>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</si>
  <si>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Approvals:</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</si>
  <si>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</si>
  <si>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</si>
  <si>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</si>
  <si>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</si>
  <si>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</si>
  <si>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</si>
  <si>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</si>
  <si>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</si>
  <si>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</si>
  <si>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or on the Evergreen website. N:\Business Services or www.evergreen.edu/travel </t>
    </r>
  </si>
  <si>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</si>
  <si>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</si>
  <si>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</si>
  <si>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</si>
  <si>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</si>
  <si>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</si>
  <si>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</si>
  <si>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</si>
  <si>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</si>
  <si>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</si>
  <si>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</si>
  <si>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</si>
  <si>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Location</t>
    </r>
    <r>
      <rPr>
        <sz val="12"/>
        <rFont val="Arial"/>
        <family val="2"/>
      </rPr>
      <t xml:space="preserve"> - List the location you started and ended.  </t>
    </r>
    <r>
      <rPr>
        <b/>
        <sz val="12"/>
        <rFont val="Arial"/>
        <family val="2"/>
      </rPr>
      <t>Example</t>
    </r>
    <r>
      <rPr>
        <sz val="12"/>
        <rFont val="Arial"/>
        <family val="2"/>
      </rPr>
      <t>:  at mid-day drove from TESC to Seattle and back to TESC for a meeting.  From=TESC, To=Seattle.  A separate line for the return drive is not necessary. It is assumed to be a round trip.</t>
    </r>
  </si>
  <si>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</si>
  <si>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</si>
  <si>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</si>
  <si>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*You must be in travel status three hours beyond your regularly scheduled work day.</t>
  </si>
  <si>
    <t>2.Travel Status</t>
  </si>
  <si>
    <t>*You must be in travel status during the entire meal period.</t>
  </si>
  <si>
    <t>Meal Periods:</t>
  </si>
  <si>
    <t>Breakfast = 6:00-7:00 a.m., Lunch = 12:00-1:00 p.m., Dinner = 6:00-7:00 p.m.</t>
  </si>
  <si>
    <t>State and Domestic Subsistence Meal Rate Breakdown</t>
  </si>
  <si>
    <t>Daily Total</t>
  </si>
  <si>
    <t>% Rate</t>
  </si>
  <si>
    <t>Breakfast</t>
  </si>
  <si>
    <t>For current Lodging and Subsistence Per Diem Rates go to:</t>
  </si>
  <si>
    <t>http//www.ofm.wa.gov/policy/10.90.htm</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</si>
  <si>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</si>
  <si>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</si>
  <si>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</si>
  <si>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</si>
  <si>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Describe the purpose or accomplishments of the trip in enough detail to document the travel was essential to carry out the necessary work of the College.  To remove the individual lines and use as a block highlight this section and select Format, Cells, Alignment, Merge Cells.</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</si>
  <si>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</si>
  <si>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</si>
  <si>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</si>
  <si>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</si>
  <si>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</si>
  <si>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</si>
  <si>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</si>
  <si>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</si>
  <si>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</si>
  <si>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</si>
  <si>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</si>
  <si>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</si>
  <si>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</si>
  <si>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</si>
  <si>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</si>
  <si>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</si>
  <si>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</si>
  <si>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</si>
  <si>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</si>
  <si>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 xml:space="preserve">Once all information is completed on the form, send it along with all supporting documents to the Travel Office Lib 1133 or mailstop L-1125.  A correct A20 will be processed and posted within 10 business days. </t>
  </si>
  <si>
    <t>Traveler's Signature</t>
  </si>
  <si>
    <t>DESCRIPTION</t>
  </si>
  <si>
    <t>(Provide dates of conference, etc.; if more than one activity/purpose, please provide brief description including dates and locations)</t>
  </si>
  <si>
    <t>TYPE OF EXPENSES</t>
  </si>
  <si>
    <t>Original receipts must be attached.</t>
  </si>
  <si>
    <t>FUND</t>
  </si>
  <si>
    <t>ORG</t>
  </si>
  <si>
    <t>ACCT</t>
  </si>
  <si>
    <t>Allowance @.58 per mile</t>
  </si>
  <si>
    <t>1.Three-hour rule</t>
  </si>
  <si>
    <t>Effective January 1, 2019 mileage reimbursement rate is $0.580 per mile.  Any miles driven between the Official Residence and Official Station are not reimbursable, (see definition above).</t>
  </si>
  <si>
    <t>Rev 03/27/19</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</si>
  <si>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</si>
  <si>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</si>
  <si>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</si>
  <si>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Black Ball Ferry Line</t>
  </si>
  <si>
    <t>Reservation fee</t>
  </si>
  <si>
    <t>Ferry fee</t>
  </si>
  <si>
    <t>Olympia, WA</t>
  </si>
  <si>
    <t>Port Angeles, WA</t>
  </si>
  <si>
    <t>Christine Davis</t>
  </si>
  <si>
    <t>5720 40th Ave SW</t>
  </si>
  <si>
    <t>Olympia, WA 98512</t>
  </si>
  <si>
    <t>OLY</t>
  </si>
  <si>
    <t>In state mileage</t>
  </si>
  <si>
    <t>Travel other</t>
  </si>
  <si>
    <t>Lodging</t>
  </si>
  <si>
    <t>Andrea Martin</t>
  </si>
  <si>
    <t xml:space="preserve">Training in Victoria, BC to become Marxan software practictioner. Marxan is needed for research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</si>
</sst>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quot;$&quot;#,##0"/>
  </numFmts>
  <fonts count="19"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b/>
      <sz val="6"/>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54">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left"/>
    </xf>
    <xf numFmtId="0" fontId="3" fillId="0" borderId="0" xfId="0" applyFont="1"/>
    <xf numFmtId="0" fontId="3" fillId="0" borderId="0" xfId="0" applyFont="1" applyAlignment="1">
      <alignment horizontal="left"/>
    </xf>
    <xf numFmtId="0" fontId="2" fillId="0" borderId="0" xfId="0" applyFont="1" applyAlignment="1">
      <alignment horizontal="left" vertical="top"/>
    </xf>
    <xf numFmtId="0" fontId="3" fillId="0" borderId="0" xfId="0" applyFont="1" applyAlignment="1">
      <alignment vertical="justify"/>
    </xf>
    <xf numFmtId="0" fontId="2" fillId="0" borderId="0" xfId="0" applyFont="1"/>
    <xf numFmtId="0" fontId="3" fillId="0" borderId="0" xfId="0" applyFont="1" applyAlignment="1">
      <alignment horizontal="left" vertical="justify"/>
    </xf>
    <xf numFmtId="0" fontId="0" fillId="0" borderId="0" xfId="0" applyAlignment="1">
      <alignment vertical="justify"/>
    </xf>
    <xf numFmtId="0" fontId="2" fillId="0" borderId="0" xfId="0" applyFont="1" applyAlignment="1">
      <alignment vertical="justify"/>
    </xf>
    <xf numFmtId="0" fontId="3" fillId="0" borderId="0" xfId="0" applyFont="1" applyAlignment="1">
      <alignment horizontal="right"/>
    </xf>
    <xf numFmtId="0" fontId="3" fillId="0" borderId="0" xfId="0" applyFont="1" applyAlignment="1"/>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6" fillId="0" borderId="0" xfId="1" applyFont="1" applyFill="1" applyBorder="1" applyAlignment="1" applyProtection="1"/>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14" fillId="0" borderId="0" xfId="0" applyFont="1" applyAlignment="1">
      <alignment horizontal="right"/>
    </xf>
    <xf numFmtId="16" fontId="10" fillId="0" borderId="4" xfId="0" applyNumberFormat="1" applyFont="1" applyBorder="1" applyAlignment="1" applyProtection="1">
      <alignment horizontal="center"/>
      <protection locked="0"/>
    </xf>
    <xf numFmtId="16" fontId="10" fillId="0" borderId="5" xfId="0" applyNumberFormat="1" applyFont="1" applyBorder="1" applyAlignment="1" applyProtection="1">
      <alignment horizontal="center"/>
      <protection locked="0"/>
    </xf>
    <xf numFmtId="0" fontId="10" fillId="0" borderId="52"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53" xfId="0" applyFont="1" applyBorder="1" applyAlignment="1" applyProtection="1">
      <alignment horizontal="center"/>
      <protection locked="0"/>
    </xf>
    <xf numFmtId="0" fontId="10" fillId="2" borderId="46" xfId="0" applyFont="1" applyFill="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14" fillId="0" borderId="0" xfId="0" applyFont="1" applyAlignment="1">
      <alignment horizontal="center" vertical="center"/>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18" fillId="0" borderId="0" xfId="0" applyFont="1" applyAlignment="1">
      <alignment horizontal="left" vertical="top" wrapText="1"/>
    </xf>
    <xf numFmtId="0" fontId="8" fillId="0" borderId="24" xfId="0" applyFont="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8" fillId="0" borderId="40" xfId="0" applyFont="1" applyBorder="1" applyAlignment="1">
      <alignment horizontal="center"/>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0" fontId="8" fillId="0" borderId="24" xfId="0" applyFont="1" applyBorder="1" applyAlignment="1">
      <alignment horizontal="left"/>
    </xf>
    <xf numFmtId="0" fontId="9" fillId="0" borderId="24" xfId="0" applyFont="1" applyBorder="1" applyProtection="1">
      <protection locked="0"/>
    </xf>
    <xf numFmtId="0" fontId="8" fillId="0" borderId="9" xfId="0" applyFont="1" applyBorder="1"/>
    <xf numFmtId="0" fontId="8" fillId="0" borderId="0" xfId="0" applyFont="1" applyAlignment="1">
      <alignment horizontal="left"/>
    </xf>
    <xf numFmtId="3" fontId="14" fillId="0" borderId="0" xfId="0" applyNumberFormat="1" applyFont="1" applyAlignment="1">
      <alignment horizontal="right"/>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3" fillId="0" borderId="0" xfId="0" applyFont="1" applyAlignment="1">
      <alignment horizontal="left" wrapText="1"/>
    </xf>
    <xf numFmtId="0" fontId="2" fillId="0" borderId="54" xfId="0" applyFont="1" applyBorder="1" applyAlignment="1">
      <alignment horizontal="center"/>
    </xf>
    <xf numFmtId="0" fontId="0" fillId="0" borderId="55" xfId="0" applyBorder="1"/>
    <xf numFmtId="0" fontId="0" fillId="0" borderId="56" xfId="0" applyBorder="1"/>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2" fillId="0" borderId="60" xfId="0" applyFont="1" applyBorder="1" applyAlignment="1">
      <alignment horizontal="center"/>
    </xf>
    <xf numFmtId="0" fontId="0" fillId="0" borderId="61" xfId="0" applyBorder="1"/>
    <xf numFmtId="0" fontId="0" fillId="0" borderId="62" xfId="0" applyBorder="1"/>
    <xf numFmtId="0" fontId="3" fillId="0" borderId="0" xfId="0" applyFont="1" applyAlignment="1">
      <alignment wrapText="1"/>
    </xf>
    <xf numFmtId="0" fontId="2" fillId="0" borderId="0" xfId="0" applyFont="1" applyAlignment="1">
      <alignment horizontal="left" vertical="top"/>
    </xf>
    <xf numFmtId="0" fontId="2" fillId="0" borderId="23" xfId="0" applyFont="1" applyBorder="1" applyAlignment="1">
      <alignment horizontal="center"/>
    </xf>
    <xf numFmtId="0" fontId="0" fillId="0" borderId="24" xfId="0" applyBorder="1"/>
    <xf numFmtId="0" fontId="0" fillId="0" borderId="6" xfId="0" applyBorder="1"/>
    <xf numFmtId="0" fontId="2" fillId="0" borderId="63" xfId="0" applyFont="1" applyBorder="1" applyAlignment="1">
      <alignment horizontal="center"/>
    </xf>
    <xf numFmtId="0" fontId="0" fillId="0" borderId="64" xfId="0" applyBorder="1"/>
    <xf numFmtId="0" fontId="0" fillId="0" borderId="65" xfId="0" applyBorder="1"/>
    <xf numFmtId="0" fontId="2" fillId="0" borderId="0" xfId="0" applyFont="1" applyAlignment="1">
      <alignment wrapText="1"/>
    </xf>
    <xf numFmtId="0" fontId="0" fillId="0" borderId="0" xfId="0"/>
    <xf numFmtId="0" fontId="3" fillId="0" borderId="0" xfId="0" applyFont="1" applyAlignment="1">
      <alignment horizontal="left" vertical="top" wrapText="1"/>
    </xf>
    <xf numFmtId="0" fontId="3" fillId="0" borderId="0" xfId="0" applyFont="1" applyAlignment="1">
      <alignment horizontal="left" vertical="center" wrapText="1"/>
    </xf>
    <xf numFmtId="0" fontId="2" fillId="0" borderId="0" xfId="0" applyFont="1" applyAlignment="1"/>
    <xf numFmtId="0" fontId="2" fillId="0" borderId="0" xfId="0" applyFont="1" applyAlignment="1">
      <alignment vertical="justify" wrapText="1"/>
    </xf>
    <xf numFmtId="0" fontId="0" fillId="0" borderId="0" xfId="0" applyAlignment="1">
      <alignment vertical="justify"/>
    </xf>
    <xf numFmtId="0" fontId="2" fillId="0" borderId="0" xfId="0" applyFont="1" applyAlignment="1">
      <alignment horizontal="left" vertical="justify" wrapText="1"/>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3" fillId="0" borderId="0" xfId="0" applyFont="1" applyAlignment="1">
      <alignment vertical="top" wrapText="1"/>
    </xf>
    <xf numFmtId="0" fontId="0" fillId="0" borderId="0" xfId="0" applyAlignment="1">
      <alignmen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34</xdr:row>
          <xdr:rowOff>66675</xdr:rowOff>
        </xdr:from>
        <xdr:to>
          <xdr:col>0</xdr:col>
          <xdr:colOff>447675</xdr:colOff>
          <xdr:row>36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66675</xdr:rowOff>
        </xdr:from>
        <xdr:to>
          <xdr:col>0</xdr:col>
          <xdr:colOff>447675</xdr:colOff>
          <xdr:row>38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655320</xdr:colOff>
      <xdr:row>3</xdr:row>
      <xdr:rowOff>243840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fm.wa.gov/policy/10.9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showZeros="0" tabSelected="1" zoomScaleNormal="100" workbookViewId="0">
      <selection activeCell="S25" sqref="S25"/>
    </sheetView>
  </sheetViews>
  <sheetFormatPr defaultColWidth="9.140625" defaultRowHeight="11.25" x14ac:dyDescent="0.2"/>
  <cols>
    <col min="1" max="1" width="7" style="2" customWidth="1"/>
    <col min="2" max="2" width="5.5703125" style="2" customWidth="1"/>
    <col min="3" max="4" width="10.42578125" style="3" customWidth="1"/>
    <col min="5" max="6" width="6.5703125" style="2" customWidth="1"/>
    <col min="7" max="9" width="6.5703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213"/>
      <c r="B1" s="213"/>
      <c r="C1" s="213"/>
      <c r="D1" s="213"/>
      <c r="E1" s="213"/>
      <c r="F1" s="213"/>
    </row>
    <row r="2" spans="1:13" x14ac:dyDescent="0.2">
      <c r="A2" s="213"/>
      <c r="B2" s="213"/>
      <c r="C2" s="213"/>
      <c r="D2" s="213"/>
      <c r="E2" s="213"/>
      <c r="F2" s="213"/>
    </row>
    <row r="3" spans="1:13" ht="20.25" customHeight="1" x14ac:dyDescent="0.3">
      <c r="A3" s="213"/>
      <c r="B3" s="213"/>
      <c r="C3" s="213"/>
      <c r="D3" s="213"/>
      <c r="E3" s="213"/>
      <c r="F3" s="213"/>
      <c r="G3" s="176" t="s">
        <v>26</v>
      </c>
      <c r="H3" s="176"/>
      <c r="I3" s="176"/>
      <c r="J3" s="176"/>
      <c r="K3" s="176"/>
      <c r="L3" s="176"/>
      <c r="M3" s="176"/>
    </row>
    <row r="4" spans="1:13" ht="22.9" customHeight="1" x14ac:dyDescent="0.2">
      <c r="A4" s="213"/>
      <c r="B4" s="213"/>
      <c r="C4" s="213"/>
      <c r="D4" s="213"/>
      <c r="E4" s="213"/>
      <c r="F4" s="213"/>
      <c r="G4" s="192" t="s">
        <v>27</v>
      </c>
      <c r="H4" s="192"/>
      <c r="I4" s="192"/>
      <c r="J4" s="192"/>
      <c r="K4" s="192"/>
      <c r="L4" s="192"/>
      <c r="M4" s="192"/>
    </row>
    <row r="5" spans="1:13" x14ac:dyDescent="0.2">
      <c r="A5" s="148" t="s">
        <v>18</v>
      </c>
      <c r="B5" s="149"/>
      <c r="C5" s="149"/>
      <c r="D5" s="150"/>
      <c r="E5" s="4"/>
      <c r="F5" s="148" t="s">
        <v>19</v>
      </c>
      <c r="G5" s="149"/>
      <c r="H5" s="150"/>
      <c r="J5" s="148" t="s">
        <v>22</v>
      </c>
      <c r="K5" s="149"/>
      <c r="L5" s="150"/>
    </row>
    <row r="6" spans="1:13" ht="14.25" customHeight="1" x14ac:dyDescent="0.2">
      <c r="A6" s="151" t="s">
        <v>117</v>
      </c>
      <c r="B6" s="152"/>
      <c r="C6" s="152"/>
      <c r="D6" s="153"/>
      <c r="E6" s="94"/>
      <c r="F6" s="177"/>
      <c r="G6" s="178"/>
      <c r="H6" s="179"/>
      <c r="J6" s="180" t="s">
        <v>124</v>
      </c>
      <c r="K6" s="181"/>
      <c r="L6" s="182"/>
    </row>
    <row r="7" spans="1:13" ht="12" x14ac:dyDescent="0.2">
      <c r="A7" s="154" t="s">
        <v>118</v>
      </c>
      <c r="B7" s="155"/>
      <c r="C7" s="155"/>
      <c r="D7" s="156"/>
      <c r="F7" s="148" t="s">
        <v>20</v>
      </c>
      <c r="G7" s="149"/>
      <c r="H7" s="150"/>
      <c r="J7" s="148" t="s">
        <v>23</v>
      </c>
      <c r="K7" s="149"/>
      <c r="L7" s="150"/>
    </row>
    <row r="8" spans="1:13" ht="12" x14ac:dyDescent="0.2">
      <c r="A8" s="154" t="s">
        <v>119</v>
      </c>
      <c r="B8" s="155"/>
      <c r="C8" s="155"/>
      <c r="D8" s="156"/>
      <c r="F8" s="180" t="s">
        <v>120</v>
      </c>
      <c r="G8" s="181"/>
      <c r="H8" s="182"/>
      <c r="J8" s="180">
        <v>6225</v>
      </c>
      <c r="K8" s="181"/>
      <c r="L8" s="182"/>
    </row>
    <row r="9" spans="1:13" ht="12" x14ac:dyDescent="0.2">
      <c r="A9" s="154"/>
      <c r="B9" s="155"/>
      <c r="C9" s="155"/>
      <c r="D9" s="156"/>
      <c r="F9" s="148" t="s">
        <v>21</v>
      </c>
      <c r="G9" s="149"/>
      <c r="H9" s="150"/>
    </row>
    <row r="10" spans="1:13" x14ac:dyDescent="0.2">
      <c r="A10" s="7"/>
      <c r="B10" s="7"/>
      <c r="C10" s="7"/>
      <c r="D10" s="7"/>
      <c r="F10" s="180" t="s">
        <v>120</v>
      </c>
      <c r="G10" s="181"/>
      <c r="H10" s="182"/>
      <c r="I10" s="193" t="s">
        <v>101</v>
      </c>
      <c r="J10" s="193"/>
      <c r="K10" s="193"/>
      <c r="L10" s="193"/>
      <c r="M10" s="193"/>
    </row>
    <row r="11" spans="1:13" ht="6" customHeight="1" x14ac:dyDescent="0.2">
      <c r="A11" s="7"/>
      <c r="B11" s="7"/>
      <c r="C11" s="7"/>
      <c r="D11" s="7"/>
      <c r="F11" s="7"/>
      <c r="G11" s="7"/>
      <c r="H11" s="7"/>
      <c r="I11" s="194"/>
      <c r="J11" s="194"/>
      <c r="K11" s="194"/>
      <c r="L11" s="194"/>
      <c r="M11" s="194"/>
    </row>
    <row r="12" spans="1:13" x14ac:dyDescent="0.2">
      <c r="A12" s="148" t="s">
        <v>25</v>
      </c>
      <c r="B12" s="149"/>
      <c r="C12" s="149"/>
      <c r="D12" s="149"/>
      <c r="E12" s="149"/>
      <c r="F12" s="149"/>
      <c r="G12" s="149"/>
      <c r="H12" s="149"/>
      <c r="I12" s="149"/>
      <c r="J12" s="149"/>
      <c r="K12" s="149"/>
      <c r="L12" s="149"/>
      <c r="M12" s="150"/>
    </row>
    <row r="13" spans="1:13" ht="33.75" customHeight="1" x14ac:dyDescent="0.2">
      <c r="A13" s="166" t="s">
        <v>99</v>
      </c>
      <c r="B13" s="167"/>
      <c r="C13" s="167"/>
      <c r="D13" s="168"/>
      <c r="E13" s="169" t="s">
        <v>125</v>
      </c>
      <c r="F13" s="170"/>
      <c r="G13" s="170"/>
      <c r="H13" s="170"/>
      <c r="I13" s="170"/>
      <c r="J13" s="170"/>
      <c r="K13" s="170"/>
      <c r="L13" s="170"/>
      <c r="M13" s="171"/>
    </row>
    <row r="14" spans="1:13" ht="6.75" customHeight="1" x14ac:dyDescent="0.2"/>
    <row r="15" spans="1:13" x14ac:dyDescent="0.2">
      <c r="B15" s="8"/>
      <c r="C15" s="150" t="s">
        <v>10</v>
      </c>
      <c r="D15" s="161"/>
      <c r="E15" s="161"/>
      <c r="F15" s="162"/>
      <c r="G15" s="150" t="s">
        <v>11</v>
      </c>
      <c r="H15" s="161"/>
      <c r="I15" s="161"/>
      <c r="J15" s="9" t="s">
        <v>12</v>
      </c>
      <c r="K15" s="10"/>
      <c r="L15" s="172" t="s">
        <v>13</v>
      </c>
      <c r="M15" s="173"/>
    </row>
    <row r="16" spans="1:13" ht="33.75" x14ac:dyDescent="0.2">
      <c r="A16" s="11" t="s">
        <v>0</v>
      </c>
      <c r="B16" s="12" t="s">
        <v>14</v>
      </c>
      <c r="C16" s="13" t="s">
        <v>2</v>
      </c>
      <c r="D16" s="14" t="s">
        <v>3</v>
      </c>
      <c r="E16" s="14" t="s">
        <v>1</v>
      </c>
      <c r="F16" s="12" t="s">
        <v>15</v>
      </c>
      <c r="G16" s="13" t="s">
        <v>4</v>
      </c>
      <c r="H16" s="14" t="s">
        <v>5</v>
      </c>
      <c r="I16" s="14" t="s">
        <v>6</v>
      </c>
      <c r="J16" s="15" t="s">
        <v>72</v>
      </c>
      <c r="K16" s="16" t="s">
        <v>7</v>
      </c>
      <c r="L16" s="17" t="s">
        <v>8</v>
      </c>
      <c r="M16" s="18" t="s">
        <v>105</v>
      </c>
    </row>
    <row r="17" spans="1:13" ht="12.75" customHeight="1" x14ac:dyDescent="0.2">
      <c r="A17" s="105">
        <v>43786</v>
      </c>
      <c r="B17" s="106"/>
      <c r="C17" s="107" t="s">
        <v>115</v>
      </c>
      <c r="D17" s="108" t="s">
        <v>116</v>
      </c>
      <c r="E17" s="141">
        <v>44152</v>
      </c>
      <c r="F17" s="142">
        <v>44152</v>
      </c>
      <c r="G17" s="111"/>
      <c r="H17" s="112"/>
      <c r="I17" s="112"/>
      <c r="J17" s="113">
        <v>288.08999999999997</v>
      </c>
      <c r="K17" s="114">
        <f>SUM(G17:J17)</f>
        <v>288.08999999999997</v>
      </c>
      <c r="L17" s="103">
        <v>240</v>
      </c>
      <c r="M17" s="115">
        <f>L17*0.58</f>
        <v>139.19999999999999</v>
      </c>
    </row>
    <row r="18" spans="1:13" ht="12.75" customHeight="1" x14ac:dyDescent="0.2">
      <c r="A18" s="105">
        <v>43791</v>
      </c>
      <c r="B18" s="106"/>
      <c r="C18" s="108" t="s">
        <v>116</v>
      </c>
      <c r="D18" s="107" t="s">
        <v>115</v>
      </c>
      <c r="E18" s="141">
        <v>44157</v>
      </c>
      <c r="F18" s="142">
        <v>44157</v>
      </c>
      <c r="G18" s="111"/>
      <c r="H18" s="112"/>
      <c r="I18" s="112"/>
      <c r="J18" s="113"/>
      <c r="K18" s="114">
        <f t="shared" ref="K18:K25" si="0">SUM(G18:J18)</f>
        <v>0</v>
      </c>
      <c r="L18" s="103"/>
      <c r="M18" s="115">
        <f t="shared" ref="M18:M25" si="1">L18*0.58</f>
        <v>0</v>
      </c>
    </row>
    <row r="19" spans="1:13" ht="12.75" customHeight="1" x14ac:dyDescent="0.2">
      <c r="A19" s="105"/>
      <c r="B19" s="106"/>
      <c r="C19" s="107"/>
      <c r="D19" s="108"/>
      <c r="E19" s="109"/>
      <c r="F19" s="136"/>
      <c r="G19" s="111"/>
      <c r="H19" s="112"/>
      <c r="I19" s="112"/>
      <c r="J19" s="113"/>
      <c r="K19" s="114">
        <f t="shared" si="0"/>
        <v>0</v>
      </c>
      <c r="L19" s="103"/>
      <c r="M19" s="115">
        <f t="shared" si="1"/>
        <v>0</v>
      </c>
    </row>
    <row r="20" spans="1:13" ht="12.75" customHeight="1" x14ac:dyDescent="0.2">
      <c r="A20" s="105"/>
      <c r="B20" s="106"/>
      <c r="C20" s="108"/>
      <c r="D20" s="107"/>
      <c r="E20" s="109"/>
      <c r="F20" s="110"/>
      <c r="G20" s="111"/>
      <c r="H20" s="112"/>
      <c r="I20" s="112"/>
      <c r="J20" s="113"/>
      <c r="K20" s="114">
        <f t="shared" si="0"/>
        <v>0</v>
      </c>
      <c r="L20" s="103"/>
      <c r="M20" s="115">
        <f t="shared" si="1"/>
        <v>0</v>
      </c>
    </row>
    <row r="21" spans="1:13" ht="12.75" customHeight="1" x14ac:dyDescent="0.2">
      <c r="A21" s="105"/>
      <c r="B21" s="106"/>
      <c r="C21" s="107"/>
      <c r="D21" s="108"/>
      <c r="E21" s="109"/>
      <c r="F21" s="110"/>
      <c r="G21" s="111"/>
      <c r="H21" s="112"/>
      <c r="I21" s="112"/>
      <c r="J21" s="113"/>
      <c r="K21" s="114">
        <f t="shared" si="0"/>
        <v>0</v>
      </c>
      <c r="L21" s="103"/>
      <c r="M21" s="115">
        <f t="shared" si="1"/>
        <v>0</v>
      </c>
    </row>
    <row r="22" spans="1:13" ht="12.75" customHeight="1" x14ac:dyDescent="0.2">
      <c r="A22" s="105"/>
      <c r="B22" s="106"/>
      <c r="C22" s="107"/>
      <c r="D22" s="108"/>
      <c r="E22" s="109"/>
      <c r="F22" s="110"/>
      <c r="G22" s="111"/>
      <c r="H22" s="112"/>
      <c r="I22" s="112"/>
      <c r="J22" s="113"/>
      <c r="K22" s="114">
        <f t="shared" si="0"/>
        <v>0</v>
      </c>
      <c r="L22" s="103"/>
      <c r="M22" s="115">
        <f t="shared" si="1"/>
        <v>0</v>
      </c>
    </row>
    <row r="23" spans="1:13" ht="12.75" customHeight="1" x14ac:dyDescent="0.2">
      <c r="A23" s="105"/>
      <c r="B23" s="106"/>
      <c r="C23" s="107"/>
      <c r="D23" s="108"/>
      <c r="E23" s="109"/>
      <c r="F23" s="110"/>
      <c r="G23" s="111"/>
      <c r="H23" s="112"/>
      <c r="I23" s="112"/>
      <c r="J23" s="113"/>
      <c r="K23" s="114">
        <f t="shared" si="0"/>
        <v>0</v>
      </c>
      <c r="L23" s="103"/>
      <c r="M23" s="115">
        <f t="shared" si="1"/>
        <v>0</v>
      </c>
    </row>
    <row r="24" spans="1:13" ht="12.75" customHeight="1" x14ac:dyDescent="0.2">
      <c r="A24" s="105"/>
      <c r="B24" s="106"/>
      <c r="C24" s="107"/>
      <c r="D24" s="108"/>
      <c r="E24" s="109"/>
      <c r="F24" s="110"/>
      <c r="G24" s="111"/>
      <c r="H24" s="112"/>
      <c r="I24" s="112"/>
      <c r="J24" s="113"/>
      <c r="K24" s="114">
        <f t="shared" si="0"/>
        <v>0</v>
      </c>
      <c r="L24" s="103"/>
      <c r="M24" s="115">
        <f t="shared" si="1"/>
        <v>0</v>
      </c>
    </row>
    <row r="25" spans="1:13" ht="12.75" customHeight="1" thickBot="1" x14ac:dyDescent="0.25">
      <c r="A25" s="116"/>
      <c r="B25" s="117"/>
      <c r="C25" s="118"/>
      <c r="D25" s="119"/>
      <c r="E25" s="120"/>
      <c r="F25" s="121"/>
      <c r="G25" s="118"/>
      <c r="H25" s="119"/>
      <c r="I25" s="119"/>
      <c r="J25" s="122"/>
      <c r="K25" s="123">
        <f t="shared" si="0"/>
        <v>0</v>
      </c>
      <c r="L25" s="104"/>
      <c r="M25" s="115">
        <f t="shared" si="1"/>
        <v>0</v>
      </c>
    </row>
    <row r="26" spans="1:13" ht="13.5" customHeight="1" thickTop="1" x14ac:dyDescent="0.2">
      <c r="A26" s="124"/>
      <c r="B26" s="124"/>
      <c r="C26" s="125"/>
      <c r="D26" s="125"/>
      <c r="E26" s="159" t="s">
        <v>9</v>
      </c>
      <c r="F26" s="160"/>
      <c r="G26" s="126">
        <f t="shared" ref="G26:M26" si="2">SUM(G17:G25)</f>
        <v>0</v>
      </c>
      <c r="H26" s="127">
        <f t="shared" si="2"/>
        <v>0</v>
      </c>
      <c r="I26" s="127">
        <f t="shared" si="2"/>
        <v>0</v>
      </c>
      <c r="J26" s="128">
        <f t="shared" si="2"/>
        <v>288.08999999999997</v>
      </c>
      <c r="K26" s="129">
        <f t="shared" si="2"/>
        <v>288.08999999999997</v>
      </c>
      <c r="L26" s="130">
        <f t="shared" si="2"/>
        <v>240</v>
      </c>
      <c r="M26" s="131">
        <f t="shared" si="2"/>
        <v>139.19999999999999</v>
      </c>
    </row>
    <row r="27" spans="1:13" ht="7.5" customHeight="1" x14ac:dyDescent="0.2">
      <c r="J27" s="19"/>
      <c r="K27" s="19"/>
    </row>
    <row r="28" spans="1:13" x14ac:dyDescent="0.2">
      <c r="A28" s="20" t="s">
        <v>39</v>
      </c>
      <c r="B28" s="3"/>
      <c r="D28" s="97"/>
      <c r="F28" s="163" t="s">
        <v>24</v>
      </c>
      <c r="G28" s="164"/>
      <c r="H28" s="164"/>
      <c r="I28" s="164"/>
      <c r="J28" s="164"/>
      <c r="K28" s="164"/>
      <c r="L28" s="164"/>
      <c r="M28" s="165"/>
    </row>
    <row r="29" spans="1:13" ht="11.25" customHeight="1" x14ac:dyDescent="0.2">
      <c r="A29" s="175"/>
      <c r="B29" s="175"/>
      <c r="C29" s="175"/>
      <c r="D29" s="175"/>
      <c r="E29" s="33"/>
      <c r="F29" s="148" t="s">
        <v>36</v>
      </c>
      <c r="G29" s="150"/>
      <c r="H29" s="161" t="s">
        <v>37</v>
      </c>
      <c r="I29" s="161"/>
      <c r="J29" s="161"/>
      <c r="K29" s="174" t="s">
        <v>100</v>
      </c>
      <c r="L29" s="174"/>
      <c r="M29" s="21" t="s">
        <v>31</v>
      </c>
    </row>
    <row r="30" spans="1:13" ht="13.5" customHeight="1" x14ac:dyDescent="0.2">
      <c r="A30" s="3"/>
      <c r="B30" s="3"/>
      <c r="E30" s="3"/>
      <c r="F30" s="157">
        <v>43762</v>
      </c>
      <c r="G30" s="158"/>
      <c r="H30" s="145" t="s">
        <v>112</v>
      </c>
      <c r="I30" s="145"/>
      <c r="J30" s="145"/>
      <c r="K30" s="145" t="s">
        <v>113</v>
      </c>
      <c r="L30" s="145"/>
      <c r="M30" s="132">
        <v>16</v>
      </c>
    </row>
    <row r="31" spans="1:13" ht="13.5" customHeight="1" x14ac:dyDescent="0.25">
      <c r="A31" s="22" t="s">
        <v>38</v>
      </c>
      <c r="B31" s="23"/>
      <c r="C31" s="23"/>
      <c r="D31" s="23"/>
      <c r="E31" s="24"/>
      <c r="F31" s="157">
        <v>43786</v>
      </c>
      <c r="G31" s="158"/>
      <c r="H31" s="145" t="s">
        <v>112</v>
      </c>
      <c r="I31" s="145"/>
      <c r="J31" s="145"/>
      <c r="K31" s="145" t="s">
        <v>114</v>
      </c>
      <c r="L31" s="145"/>
      <c r="M31" s="112">
        <v>66.5</v>
      </c>
    </row>
    <row r="32" spans="1:13" ht="13.5" customHeight="1" x14ac:dyDescent="0.2">
      <c r="A32" s="175"/>
      <c r="B32" s="175"/>
      <c r="C32" s="175"/>
      <c r="D32" s="175"/>
      <c r="E32" s="33"/>
      <c r="F32" s="157">
        <v>43791</v>
      </c>
      <c r="G32" s="158"/>
      <c r="H32" s="145" t="s">
        <v>112</v>
      </c>
      <c r="I32" s="145"/>
      <c r="J32" s="145"/>
      <c r="K32" s="145" t="s">
        <v>114</v>
      </c>
      <c r="L32" s="145"/>
      <c r="M32" s="112">
        <v>66.5</v>
      </c>
    </row>
    <row r="33" spans="1:14" ht="13.5" customHeight="1" x14ac:dyDescent="0.2">
      <c r="A33" s="25"/>
      <c r="B33" s="20"/>
      <c r="C33" s="20"/>
      <c r="D33" s="20"/>
      <c r="E33" s="20"/>
      <c r="F33" s="157"/>
      <c r="G33" s="158"/>
      <c r="H33" s="145"/>
      <c r="I33" s="145"/>
      <c r="J33" s="145"/>
      <c r="K33" s="145"/>
      <c r="L33" s="145"/>
      <c r="M33" s="112"/>
    </row>
    <row r="34" spans="1:14" ht="13.5" customHeight="1" x14ac:dyDescent="0.2">
      <c r="A34" s="201" t="s">
        <v>28</v>
      </c>
      <c r="B34" s="202"/>
      <c r="C34" s="202"/>
      <c r="D34" s="203"/>
      <c r="E34" s="20"/>
      <c r="F34" s="157"/>
      <c r="G34" s="158"/>
      <c r="H34" s="145"/>
      <c r="I34" s="145"/>
      <c r="J34" s="145"/>
      <c r="K34" s="145"/>
      <c r="L34" s="145"/>
      <c r="M34" s="112"/>
    </row>
    <row r="35" spans="1:14" ht="13.5" customHeight="1" x14ac:dyDescent="0.2">
      <c r="A35" s="26"/>
      <c r="B35" s="27"/>
      <c r="C35" s="27"/>
      <c r="D35" s="28"/>
      <c r="E35" s="20"/>
      <c r="F35" s="157"/>
      <c r="G35" s="158"/>
      <c r="H35" s="145"/>
      <c r="I35" s="145"/>
      <c r="J35" s="145"/>
      <c r="K35" s="145"/>
      <c r="L35" s="145"/>
      <c r="M35" s="112"/>
    </row>
    <row r="36" spans="1:14" ht="13.5" customHeight="1" x14ac:dyDescent="0.2">
      <c r="A36" s="95"/>
      <c r="B36" s="197" t="s">
        <v>29</v>
      </c>
      <c r="C36" s="197"/>
      <c r="D36" s="198"/>
      <c r="E36" s="20"/>
      <c r="F36" s="157"/>
      <c r="G36" s="158"/>
      <c r="H36" s="145"/>
      <c r="I36" s="145"/>
      <c r="J36" s="145"/>
      <c r="K36" s="145"/>
      <c r="L36" s="145"/>
      <c r="M36" s="112"/>
    </row>
    <row r="37" spans="1:14" ht="13.5" customHeight="1" x14ac:dyDescent="0.2">
      <c r="A37" s="29"/>
      <c r="B37" s="20"/>
      <c r="C37" s="20"/>
      <c r="D37" s="30"/>
      <c r="E37" s="20"/>
      <c r="F37" s="157"/>
      <c r="G37" s="158"/>
      <c r="H37" s="145"/>
      <c r="I37" s="145"/>
      <c r="J37" s="145"/>
      <c r="K37" s="145"/>
      <c r="L37" s="145"/>
      <c r="M37" s="112"/>
    </row>
    <row r="38" spans="1:14" ht="13.5" customHeight="1" thickBot="1" x14ac:dyDescent="0.25">
      <c r="A38" s="95"/>
      <c r="B38" s="199" t="s">
        <v>30</v>
      </c>
      <c r="C38" s="199"/>
      <c r="D38" s="200"/>
      <c r="E38" s="20"/>
      <c r="F38" s="204"/>
      <c r="G38" s="205"/>
      <c r="H38" s="143"/>
      <c r="I38" s="146"/>
      <c r="J38" s="144"/>
      <c r="K38" s="143"/>
      <c r="L38" s="144"/>
      <c r="M38" s="133"/>
    </row>
    <row r="39" spans="1:14" ht="14.25" customHeight="1" thickTop="1" x14ac:dyDescent="0.2">
      <c r="A39" s="31"/>
      <c r="B39" s="92"/>
      <c r="C39" s="92"/>
      <c r="D39" s="93"/>
      <c r="E39" s="20"/>
      <c r="F39" s="124"/>
      <c r="G39" s="125"/>
      <c r="H39" s="125"/>
      <c r="I39" s="125"/>
      <c r="J39" s="134"/>
      <c r="K39" s="147" t="s">
        <v>9</v>
      </c>
      <c r="L39" s="147"/>
      <c r="M39" s="135">
        <f>SUM(M30:M38)</f>
        <v>149</v>
      </c>
    </row>
    <row r="40" spans="1:14" ht="10.5" customHeight="1" x14ac:dyDescent="0.2">
      <c r="A40" s="195" t="s">
        <v>41</v>
      </c>
      <c r="B40" s="195"/>
      <c r="C40" s="195"/>
      <c r="D40" s="195"/>
      <c r="E40" s="195"/>
      <c r="M40" s="3"/>
    </row>
    <row r="41" spans="1:14" ht="18" customHeight="1" x14ac:dyDescent="0.2">
      <c r="A41" s="195"/>
      <c r="B41" s="195"/>
      <c r="C41" s="195"/>
      <c r="D41" s="195"/>
      <c r="E41" s="195"/>
      <c r="F41" s="163" t="s">
        <v>17</v>
      </c>
      <c r="G41" s="164"/>
      <c r="H41" s="164"/>
      <c r="I41" s="164"/>
      <c r="J41" s="164"/>
      <c r="K41" s="164"/>
      <c r="L41" s="165"/>
      <c r="M41" s="96">
        <f>K26+M26+M39</f>
        <v>576.29</v>
      </c>
    </row>
    <row r="42" spans="1:14" ht="21.6" customHeight="1" x14ac:dyDescent="0.25">
      <c r="A42" s="195"/>
      <c r="B42" s="195"/>
      <c r="C42" s="195"/>
      <c r="D42" s="195"/>
      <c r="E42" s="195"/>
      <c r="G42" s="2"/>
      <c r="H42" s="211"/>
      <c r="I42" s="211"/>
      <c r="J42" s="211"/>
      <c r="K42" s="211"/>
      <c r="L42" s="211"/>
      <c r="M42" s="211"/>
    </row>
    <row r="43" spans="1:14" ht="9.6" customHeight="1" x14ac:dyDescent="0.2">
      <c r="A43" s="195"/>
      <c r="B43" s="195"/>
      <c r="C43" s="195"/>
      <c r="D43" s="195"/>
      <c r="E43" s="195"/>
      <c r="G43" s="2"/>
      <c r="H43" s="212" t="s">
        <v>109</v>
      </c>
      <c r="I43" s="212"/>
      <c r="J43" s="212"/>
      <c r="K43" s="212"/>
      <c r="L43" s="212"/>
      <c r="M43" s="212"/>
    </row>
    <row r="44" spans="1:14" ht="18" customHeight="1" x14ac:dyDescent="0.2">
      <c r="A44" s="206"/>
      <c r="B44" s="206"/>
      <c r="C44" s="206"/>
      <c r="D44" s="206"/>
      <c r="E44" s="206"/>
      <c r="F44" s="206"/>
      <c r="G44" s="32"/>
      <c r="H44" s="206"/>
      <c r="I44" s="206"/>
      <c r="J44" s="206"/>
      <c r="K44" s="206"/>
      <c r="L44" s="206"/>
      <c r="M44" s="206"/>
    </row>
    <row r="45" spans="1:14" ht="11.25" customHeight="1" x14ac:dyDescent="0.2">
      <c r="A45" s="196" t="s">
        <v>97</v>
      </c>
      <c r="B45" s="196"/>
      <c r="C45" s="196"/>
      <c r="D45" s="196"/>
      <c r="E45" s="196" t="s">
        <v>16</v>
      </c>
      <c r="F45" s="196"/>
      <c r="H45" s="210" t="s">
        <v>40</v>
      </c>
      <c r="I45" s="210"/>
      <c r="J45" s="210"/>
      <c r="K45" s="210"/>
      <c r="L45" s="210"/>
      <c r="M45" s="210"/>
    </row>
    <row r="46" spans="1:14" ht="8.25" customHeight="1" x14ac:dyDescent="0.2">
      <c r="A46" s="98"/>
      <c r="B46" s="99"/>
      <c r="C46" s="99"/>
      <c r="D46" s="99"/>
      <c r="E46" s="99"/>
      <c r="F46" s="100"/>
      <c r="G46" s="101"/>
      <c r="H46" s="101"/>
      <c r="I46" s="100"/>
      <c r="J46" s="99"/>
      <c r="K46" s="99"/>
      <c r="L46" s="99"/>
      <c r="M46" s="102"/>
    </row>
    <row r="47" spans="1:14" ht="7.5" customHeight="1" x14ac:dyDescent="0.2"/>
    <row r="48" spans="1:14" x14ac:dyDescent="0.2">
      <c r="A48" s="161" t="s">
        <v>102</v>
      </c>
      <c r="B48" s="161"/>
      <c r="C48" s="137" t="s">
        <v>103</v>
      </c>
      <c r="D48" s="137" t="s">
        <v>104</v>
      </c>
      <c r="E48" s="148" t="s">
        <v>98</v>
      </c>
      <c r="F48" s="150"/>
      <c r="G48" s="148" t="s">
        <v>31</v>
      </c>
      <c r="H48" s="150"/>
      <c r="L48" s="3"/>
      <c r="M48" s="6"/>
      <c r="N48" s="5"/>
    </row>
    <row r="49" spans="1:14" ht="14.25" customHeight="1" x14ac:dyDescent="0.2">
      <c r="A49" s="209">
        <v>10216</v>
      </c>
      <c r="B49" s="209"/>
      <c r="C49" s="138">
        <v>25120</v>
      </c>
      <c r="D49" s="138"/>
      <c r="E49" s="207" t="s">
        <v>121</v>
      </c>
      <c r="F49" s="208"/>
      <c r="G49" s="215">
        <v>139.19999999999999</v>
      </c>
      <c r="H49" s="216"/>
      <c r="L49" s="3"/>
      <c r="M49" s="3"/>
      <c r="N49" s="5"/>
    </row>
    <row r="50" spans="1:14" ht="14.25" customHeight="1" x14ac:dyDescent="0.2">
      <c r="A50" s="209">
        <v>10216</v>
      </c>
      <c r="B50" s="209"/>
      <c r="C50" s="138">
        <v>25120</v>
      </c>
      <c r="D50" s="90"/>
      <c r="E50" s="207" t="s">
        <v>122</v>
      </c>
      <c r="F50" s="208"/>
      <c r="G50" s="215">
        <v>149</v>
      </c>
      <c r="H50" s="216"/>
      <c r="L50" s="3"/>
      <c r="M50" s="3"/>
      <c r="N50" s="5"/>
    </row>
    <row r="51" spans="1:14" ht="14.25" customHeight="1" x14ac:dyDescent="0.2">
      <c r="A51" s="209">
        <v>10216</v>
      </c>
      <c r="B51" s="209"/>
      <c r="C51" s="138">
        <v>25120</v>
      </c>
      <c r="D51" s="90"/>
      <c r="E51" s="207" t="s">
        <v>123</v>
      </c>
      <c r="F51" s="208"/>
      <c r="G51" s="215">
        <v>288.08999999999997</v>
      </c>
      <c r="H51" s="216"/>
      <c r="L51" s="3"/>
      <c r="M51" s="3"/>
      <c r="N51" s="5"/>
    </row>
    <row r="52" spans="1:14" ht="14.25" customHeight="1" x14ac:dyDescent="0.2">
      <c r="A52" s="209"/>
      <c r="B52" s="209"/>
      <c r="C52" s="138"/>
      <c r="D52" s="90"/>
      <c r="E52" s="207"/>
      <c r="F52" s="208"/>
      <c r="G52" s="215"/>
      <c r="H52" s="216"/>
      <c r="L52" s="3"/>
      <c r="M52" s="3"/>
      <c r="N52" s="5"/>
    </row>
    <row r="53" spans="1:14" ht="14.25" customHeight="1" x14ac:dyDescent="0.2">
      <c r="A53" s="209"/>
      <c r="B53" s="209"/>
      <c r="C53" s="138"/>
      <c r="D53" s="90"/>
      <c r="E53" s="207"/>
      <c r="F53" s="208"/>
      <c r="G53" s="215"/>
      <c r="H53" s="216"/>
      <c r="J53" s="148" t="s">
        <v>33</v>
      </c>
      <c r="K53" s="149"/>
      <c r="L53" s="149"/>
      <c r="M53" s="150"/>
    </row>
    <row r="54" spans="1:14" ht="14.25" customHeight="1" x14ac:dyDescent="0.2">
      <c r="A54" s="209"/>
      <c r="B54" s="209"/>
      <c r="C54" s="138"/>
      <c r="D54" s="90"/>
      <c r="E54" s="207"/>
      <c r="F54" s="208"/>
      <c r="G54" s="215"/>
      <c r="H54" s="216"/>
      <c r="J54" s="183" t="s">
        <v>34</v>
      </c>
      <c r="K54" s="184"/>
      <c r="L54" s="184"/>
      <c r="M54" s="185"/>
    </row>
    <row r="55" spans="1:14" ht="14.25" customHeight="1" x14ac:dyDescent="0.2">
      <c r="A55" s="209"/>
      <c r="B55" s="209"/>
      <c r="C55" s="138"/>
      <c r="D55" s="90"/>
      <c r="E55" s="207"/>
      <c r="F55" s="208"/>
      <c r="G55" s="215"/>
      <c r="H55" s="216"/>
      <c r="J55" s="186"/>
      <c r="K55" s="187"/>
      <c r="L55" s="187"/>
      <c r="M55" s="188"/>
    </row>
    <row r="56" spans="1:14" ht="14.25" customHeight="1" thickBot="1" x14ac:dyDescent="0.25">
      <c r="A56" s="219"/>
      <c r="B56" s="219"/>
      <c r="C56" s="139"/>
      <c r="D56" s="91"/>
      <c r="E56" s="220"/>
      <c r="F56" s="221"/>
      <c r="G56" s="217"/>
      <c r="H56" s="218"/>
      <c r="J56" s="183" t="s">
        <v>35</v>
      </c>
      <c r="K56" s="184"/>
      <c r="L56" s="184"/>
      <c r="M56" s="185"/>
    </row>
    <row r="57" spans="1:14" ht="17.25" customHeight="1" thickTop="1" x14ac:dyDescent="0.25">
      <c r="E57" s="189" t="s">
        <v>32</v>
      </c>
      <c r="F57" s="190"/>
      <c r="G57" s="191">
        <f>SUM(G49:G56)</f>
        <v>576.29</v>
      </c>
      <c r="H57" s="191"/>
      <c r="J57" s="186"/>
      <c r="K57" s="187"/>
      <c r="L57" s="187"/>
      <c r="M57" s="188"/>
    </row>
    <row r="59" spans="1:14" ht="15" customHeight="1" x14ac:dyDescent="0.2">
      <c r="G59" s="140"/>
      <c r="H59" s="140"/>
      <c r="I59" s="140"/>
      <c r="J59" s="140"/>
      <c r="K59" s="140"/>
      <c r="L59" s="214" t="s">
        <v>108</v>
      </c>
      <c r="M59" s="214"/>
    </row>
  </sheetData>
  <sheetProtection algorithmName="SHA-512" hashValue="zxHvROfZ1ZFkrrtyn0BgL7rPY1KrwxG3qsnEf0SgP+6ol2MjBxELgp1MYK9RE6+kZptbtcoqqP42uE5VwNqzoQ==" saltValue="zk/OASwDA1xoR5KPqvg9Og==" spinCount="100000" sheet="1" objects="1" scenarios="1"/>
  <mergeCells count="105">
    <mergeCell ref="H42:M42"/>
    <mergeCell ref="H43:M43"/>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1:L41"/>
    <mergeCell ref="G48:H48"/>
    <mergeCell ref="G49:H49"/>
    <mergeCell ref="G50:H50"/>
    <mergeCell ref="E50:F50"/>
    <mergeCell ref="A52:B52"/>
    <mergeCell ref="G51:H51"/>
    <mergeCell ref="E53:F53"/>
    <mergeCell ref="A54:B54"/>
    <mergeCell ref="E51:F51"/>
    <mergeCell ref="E52:F52"/>
    <mergeCell ref="E48:F48"/>
    <mergeCell ref="A55:B55"/>
    <mergeCell ref="H44:M44"/>
    <mergeCell ref="H45:M45"/>
    <mergeCell ref="A48:B48"/>
    <mergeCell ref="A49:B49"/>
    <mergeCell ref="E49:F49"/>
    <mergeCell ref="F31:G31"/>
    <mergeCell ref="E45:F45"/>
    <mergeCell ref="B36:D36"/>
    <mergeCell ref="B38:D38"/>
    <mergeCell ref="F33:G33"/>
    <mergeCell ref="A34:D34"/>
    <mergeCell ref="F36:G36"/>
    <mergeCell ref="F38:G38"/>
    <mergeCell ref="A44:F44"/>
    <mergeCell ref="A45:D45"/>
    <mergeCell ref="G3:M3"/>
    <mergeCell ref="A12:M12"/>
    <mergeCell ref="F7:H7"/>
    <mergeCell ref="F9:H9"/>
    <mergeCell ref="F6:H6"/>
    <mergeCell ref="F8:H8"/>
    <mergeCell ref="A9:D9"/>
    <mergeCell ref="J56:M57"/>
    <mergeCell ref="E57:F57"/>
    <mergeCell ref="G57:H57"/>
    <mergeCell ref="J54:M55"/>
    <mergeCell ref="F10:H10"/>
    <mergeCell ref="G4:M4"/>
    <mergeCell ref="H35:J35"/>
    <mergeCell ref="F34:G34"/>
    <mergeCell ref="F35:G35"/>
    <mergeCell ref="G15:I15"/>
    <mergeCell ref="K34:L34"/>
    <mergeCell ref="J7:L7"/>
    <mergeCell ref="J6:L6"/>
    <mergeCell ref="J8:L8"/>
    <mergeCell ref="I10:M11"/>
    <mergeCell ref="F5:H5"/>
    <mergeCell ref="A40:E43"/>
    <mergeCell ref="A5:D5"/>
    <mergeCell ref="A6:D6"/>
    <mergeCell ref="A7:D7"/>
    <mergeCell ref="A8:D8"/>
    <mergeCell ref="F37:G37"/>
    <mergeCell ref="F32:G32"/>
    <mergeCell ref="H36:J36"/>
    <mergeCell ref="H37:J37"/>
    <mergeCell ref="E26:F26"/>
    <mergeCell ref="C15:F15"/>
    <mergeCell ref="F29:G29"/>
    <mergeCell ref="F28:M28"/>
    <mergeCell ref="H29:J29"/>
    <mergeCell ref="H33:J33"/>
    <mergeCell ref="K36:L36"/>
    <mergeCell ref="K37:L37"/>
    <mergeCell ref="J5:L5"/>
    <mergeCell ref="A13:D13"/>
    <mergeCell ref="E13:M13"/>
    <mergeCell ref="L15:M15"/>
    <mergeCell ref="K29:L29"/>
    <mergeCell ref="A29:D29"/>
    <mergeCell ref="A32:D32"/>
    <mergeCell ref="F30:G30"/>
    <mergeCell ref="K38:L38"/>
    <mergeCell ref="H30:J30"/>
    <mergeCell ref="H34:J34"/>
    <mergeCell ref="H38:J38"/>
    <mergeCell ref="K39:L39"/>
    <mergeCell ref="K30:L30"/>
    <mergeCell ref="K35:L35"/>
    <mergeCell ref="K31:L31"/>
    <mergeCell ref="K32:L32"/>
    <mergeCell ref="H31:J31"/>
    <mergeCell ref="H32:J32"/>
    <mergeCell ref="K33:L33"/>
  </mergeCells>
  <printOptions horizontalCentered="1"/>
  <pageMargins left="0" right="0" top="0.2" bottom="0.2"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34</xdr:row>
                    <xdr:rowOff>66675</xdr:rowOff>
                  </from>
                  <to>
                    <xdr:col>0</xdr:col>
                    <xdr:colOff>447675</xdr:colOff>
                    <xdr:row>36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36</xdr:row>
                    <xdr:rowOff>66675</xdr:rowOff>
                  </from>
                  <to>
                    <xdr:col>0</xdr:col>
                    <xdr:colOff>447675</xdr:colOff>
                    <xdr:row>38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2"/>
  <sheetViews>
    <sheetView topLeftCell="A49" workbookViewId="0">
      <selection activeCell="D27" sqref="D27"/>
    </sheetView>
  </sheetViews>
  <sheetFormatPr defaultRowHeight="15" x14ac:dyDescent="0.25"/>
  <cols>
    <col min="1" max="1" width="5.85546875" style="34" customWidth="1"/>
    <col min="2" max="2" width="17.85546875" customWidth="1"/>
    <col min="9" max="9" width="10" customWidth="1"/>
    <col min="10" max="10" width="9" customWidth="1"/>
    <col min="13" max="13" width="9" customWidth="1"/>
    <col min="14" max="14" width="45" hidden="1" customWidth="1"/>
  </cols>
  <sheetData>
    <row r="2" spans="1:14" ht="21.75" customHeight="1" x14ac:dyDescent="0.25">
      <c r="B2" s="35"/>
      <c r="C2" s="35"/>
      <c r="D2" s="35"/>
      <c r="E2" s="36" t="s">
        <v>42</v>
      </c>
      <c r="F2" s="36"/>
      <c r="G2" s="36"/>
      <c r="H2" s="36"/>
      <c r="I2" s="36"/>
    </row>
    <row r="3" spans="1:14" s="38" customFormat="1" ht="15" customHeight="1" x14ac:dyDescent="0.25">
      <c r="A3" s="37" t="s">
        <v>43</v>
      </c>
    </row>
    <row r="4" spans="1:14" s="38" customFormat="1" ht="78" customHeight="1" x14ac:dyDescent="0.2">
      <c r="A4" s="39"/>
      <c r="B4" s="252" t="s">
        <v>44</v>
      </c>
      <c r="C4" s="253"/>
      <c r="D4" s="253"/>
      <c r="E4" s="253"/>
      <c r="F4" s="253"/>
      <c r="G4" s="253"/>
      <c r="H4" s="253"/>
      <c r="I4" s="253"/>
      <c r="J4" s="253"/>
      <c r="K4" s="253"/>
      <c r="L4" s="253"/>
      <c r="M4" s="253"/>
      <c r="N4" s="253"/>
    </row>
    <row r="5" spans="1:14" s="38" customFormat="1" ht="15" customHeight="1" x14ac:dyDescent="0.25">
      <c r="A5" s="37" t="s">
        <v>45</v>
      </c>
    </row>
    <row r="6" spans="1:14" s="38" customFormat="1" ht="15" customHeight="1" x14ac:dyDescent="0.2">
      <c r="A6" s="39"/>
      <c r="B6" s="38" t="s">
        <v>46</v>
      </c>
    </row>
    <row r="7" spans="1:14" s="38" customFormat="1" ht="15" customHeight="1" x14ac:dyDescent="0.25">
      <c r="A7" s="37" t="s">
        <v>47</v>
      </c>
    </row>
    <row r="8" spans="1:14" s="38" customFormat="1" ht="15" customHeight="1" x14ac:dyDescent="0.2">
      <c r="A8" s="39"/>
      <c r="B8" s="38" t="s">
        <v>48</v>
      </c>
    </row>
    <row r="9" spans="1:14" s="38" customFormat="1" ht="15" customHeight="1" x14ac:dyDescent="0.25">
      <c r="A9" s="37" t="s">
        <v>49</v>
      </c>
    </row>
    <row r="10" spans="1:14" s="38" customFormat="1" ht="78" customHeight="1" x14ac:dyDescent="0.25">
      <c r="A10" s="39"/>
      <c r="B10" s="222" t="s">
        <v>50</v>
      </c>
      <c r="C10" s="222"/>
      <c r="D10" s="222"/>
      <c r="E10" s="222"/>
      <c r="F10" s="222"/>
      <c r="G10" s="222"/>
      <c r="H10" s="222"/>
      <c r="I10" s="222"/>
      <c r="J10" s="222"/>
      <c r="K10" s="222"/>
      <c r="L10" s="222"/>
      <c r="M10" s="222"/>
      <c r="N10" s="1"/>
    </row>
    <row r="11" spans="1:14" s="38" customFormat="1" ht="15" customHeight="1" x14ac:dyDescent="0.25">
      <c r="A11" s="37" t="s">
        <v>51</v>
      </c>
    </row>
    <row r="12" spans="1:14" s="38" customFormat="1" ht="62.25" customHeight="1" x14ac:dyDescent="0.25">
      <c r="A12" s="39"/>
      <c r="B12" s="222" t="s">
        <v>52</v>
      </c>
      <c r="C12" s="222"/>
      <c r="D12" s="222"/>
      <c r="E12" s="222"/>
      <c r="F12" s="222"/>
      <c r="G12" s="222"/>
      <c r="H12" s="222"/>
      <c r="I12" s="222"/>
      <c r="J12" s="222"/>
      <c r="K12" s="222"/>
      <c r="L12" s="222"/>
      <c r="M12" s="222"/>
      <c r="N12" s="1"/>
    </row>
    <row r="13" spans="1:14" s="38" customFormat="1" ht="31.5" customHeight="1" x14ac:dyDescent="0.2">
      <c r="A13" s="40" t="s">
        <v>16</v>
      </c>
      <c r="B13" s="243" t="s">
        <v>53</v>
      </c>
      <c r="C13" s="243"/>
      <c r="D13" s="243"/>
      <c r="E13" s="243"/>
      <c r="F13" s="243"/>
      <c r="G13" s="243"/>
      <c r="H13" s="243"/>
      <c r="I13" s="243"/>
      <c r="J13" s="243"/>
      <c r="K13" s="243"/>
      <c r="L13" s="243"/>
      <c r="M13" s="243"/>
    </row>
    <row r="14" spans="1:14" s="38" customFormat="1" ht="15" customHeight="1" x14ac:dyDescent="0.25">
      <c r="A14" s="37" t="s">
        <v>54</v>
      </c>
    </row>
    <row r="15" spans="1:14" s="38" customFormat="1" ht="28.5" customHeight="1" x14ac:dyDescent="0.2">
      <c r="A15" s="39"/>
      <c r="B15" s="222" t="s">
        <v>55</v>
      </c>
      <c r="C15" s="222"/>
      <c r="D15" s="222"/>
      <c r="E15" s="222"/>
      <c r="F15" s="222"/>
      <c r="G15" s="222"/>
      <c r="H15" s="222"/>
      <c r="I15" s="222"/>
      <c r="J15" s="222"/>
      <c r="K15" s="222"/>
      <c r="L15" s="222"/>
      <c r="M15" s="222"/>
    </row>
    <row r="16" spans="1:14" s="38" customFormat="1" ht="15" customHeight="1" x14ac:dyDescent="0.25">
      <c r="A16" s="245" t="s">
        <v>56</v>
      </c>
      <c r="B16" s="242"/>
    </row>
    <row r="17" spans="1:18" s="38" customFormat="1" ht="45" customHeight="1" x14ac:dyDescent="0.2">
      <c r="A17" s="39"/>
      <c r="B17" s="246" t="s">
        <v>57</v>
      </c>
      <c r="C17" s="247"/>
      <c r="D17" s="247"/>
      <c r="E17" s="247"/>
      <c r="F17" s="247"/>
      <c r="G17" s="247"/>
      <c r="H17" s="247"/>
      <c r="I17" s="247"/>
      <c r="J17" s="247"/>
      <c r="K17" s="247"/>
      <c r="L17" s="247"/>
      <c r="M17" s="247"/>
      <c r="N17" s="247"/>
      <c r="R17" s="39"/>
    </row>
    <row r="18" spans="1:18" s="38" customFormat="1" ht="15" customHeight="1" x14ac:dyDescent="0.2">
      <c r="A18" s="39"/>
      <c r="B18" s="246" t="s">
        <v>58</v>
      </c>
      <c r="C18" s="247"/>
      <c r="D18" s="247"/>
      <c r="E18" s="247"/>
      <c r="F18" s="247"/>
      <c r="G18" s="247"/>
      <c r="H18" s="247"/>
      <c r="I18" s="247"/>
      <c r="J18" s="247"/>
      <c r="K18" s="247"/>
      <c r="L18" s="247"/>
      <c r="M18" s="247"/>
      <c r="N18" s="41"/>
    </row>
    <row r="19" spans="1:18" s="38" customFormat="1" ht="15" customHeight="1" x14ac:dyDescent="0.25">
      <c r="A19" s="37" t="s">
        <v>59</v>
      </c>
    </row>
    <row r="20" spans="1:18" s="38" customFormat="1" ht="15" customHeight="1" x14ac:dyDescent="0.25">
      <c r="A20" s="39"/>
      <c r="B20" s="42" t="s">
        <v>60</v>
      </c>
    </row>
    <row r="21" spans="1:18" s="41" customFormat="1" ht="33.75" customHeight="1" x14ac:dyDescent="0.25">
      <c r="A21" s="43"/>
      <c r="C21" s="248" t="s">
        <v>106</v>
      </c>
      <c r="D21" s="248"/>
      <c r="E21" s="249" t="s">
        <v>61</v>
      </c>
      <c r="F21" s="249"/>
      <c r="G21" s="249"/>
      <c r="H21" s="249"/>
      <c r="I21" s="249"/>
      <c r="J21" s="249"/>
      <c r="K21" s="249"/>
      <c r="L21" s="249"/>
      <c r="M21" s="249"/>
      <c r="N21" s="44"/>
    </row>
    <row r="22" spans="1:18" s="41" customFormat="1" ht="15" customHeight="1" x14ac:dyDescent="0.25">
      <c r="A22" s="43"/>
      <c r="B22" s="45"/>
      <c r="C22" s="248" t="s">
        <v>62</v>
      </c>
      <c r="D22" s="248"/>
      <c r="E22" s="251" t="s">
        <v>63</v>
      </c>
      <c r="F22" s="251"/>
      <c r="G22" s="251"/>
      <c r="H22" s="251"/>
      <c r="I22" s="251"/>
      <c r="J22" s="251"/>
      <c r="K22" s="251"/>
      <c r="L22" s="251"/>
      <c r="M22" s="251"/>
      <c r="N22" s="44"/>
    </row>
    <row r="23" spans="1:18" s="38" customFormat="1" ht="15" customHeight="1" x14ac:dyDescent="0.2">
      <c r="A23" s="39"/>
      <c r="B23" s="46"/>
      <c r="C23" s="47"/>
      <c r="D23" s="47"/>
      <c r="E23" s="47"/>
      <c r="F23" s="47"/>
      <c r="G23" s="47"/>
      <c r="H23" s="47"/>
      <c r="I23" s="47"/>
      <c r="J23" s="47"/>
      <c r="K23" s="47"/>
      <c r="L23" s="47"/>
      <c r="M23" s="47"/>
    </row>
    <row r="24" spans="1:18" s="38" customFormat="1" ht="15" customHeight="1" x14ac:dyDescent="0.25">
      <c r="A24" s="39"/>
      <c r="B24" s="37" t="s">
        <v>64</v>
      </c>
      <c r="C24" s="250" t="s">
        <v>65</v>
      </c>
      <c r="D24" s="250"/>
      <c r="E24" s="250"/>
      <c r="F24" s="250"/>
      <c r="G24" s="250"/>
      <c r="H24" s="250"/>
      <c r="I24" s="250"/>
      <c r="J24" s="250"/>
      <c r="K24" s="250"/>
      <c r="L24" s="250"/>
      <c r="M24" s="250"/>
    </row>
    <row r="25" spans="1:18" s="38" customFormat="1" ht="15" customHeight="1" thickBot="1" x14ac:dyDescent="0.25">
      <c r="A25" s="39"/>
    </row>
    <row r="26" spans="1:18" s="38" customFormat="1" ht="15" customHeight="1" thickBot="1" x14ac:dyDescent="0.3">
      <c r="A26" s="39"/>
      <c r="B26" s="238" t="s">
        <v>66</v>
      </c>
      <c r="C26" s="239"/>
      <c r="D26" s="239"/>
      <c r="E26" s="239"/>
      <c r="F26" s="239"/>
      <c r="G26" s="239"/>
      <c r="H26" s="239"/>
      <c r="I26" s="240"/>
    </row>
    <row r="27" spans="1:18" s="38" customFormat="1" ht="15" customHeight="1" x14ac:dyDescent="0.25">
      <c r="A27" s="39"/>
      <c r="B27" s="48" t="s">
        <v>67</v>
      </c>
      <c r="C27" s="49" t="s">
        <v>68</v>
      </c>
      <c r="D27" s="50">
        <v>51</v>
      </c>
      <c r="E27" s="50">
        <v>56</v>
      </c>
      <c r="F27" s="50">
        <v>61</v>
      </c>
      <c r="G27" s="50">
        <v>66</v>
      </c>
      <c r="H27" s="50">
        <v>71</v>
      </c>
      <c r="I27" s="51">
        <v>76</v>
      </c>
    </row>
    <row r="28" spans="1:18" s="38" customFormat="1" ht="15" customHeight="1" x14ac:dyDescent="0.25">
      <c r="A28" s="39"/>
      <c r="B28" s="52" t="s">
        <v>69</v>
      </c>
      <c r="C28" s="53">
        <v>0.25</v>
      </c>
      <c r="D28" s="54">
        <v>11</v>
      </c>
      <c r="E28" s="54">
        <f>E27*0.25</f>
        <v>14</v>
      </c>
      <c r="F28" s="54">
        <f>F27*0.25</f>
        <v>15.25</v>
      </c>
      <c r="G28" s="54">
        <f>G27*0.25</f>
        <v>16.5</v>
      </c>
      <c r="H28" s="54">
        <f>H27*0.25-1</f>
        <v>16.75</v>
      </c>
      <c r="I28" s="55">
        <f>I27*0.25</f>
        <v>19</v>
      </c>
    </row>
    <row r="29" spans="1:18" s="38" customFormat="1" ht="15" customHeight="1" x14ac:dyDescent="0.25">
      <c r="A29" s="39"/>
      <c r="B29" s="52" t="s">
        <v>5</v>
      </c>
      <c r="C29" s="53">
        <v>0.3</v>
      </c>
      <c r="D29" s="54">
        <v>14</v>
      </c>
      <c r="E29" s="54">
        <f>E27*0.3</f>
        <v>16.8</v>
      </c>
      <c r="F29" s="54">
        <f>F27*0.3</f>
        <v>18.3</v>
      </c>
      <c r="G29" s="54">
        <f>G27*0.3</f>
        <v>19.8</v>
      </c>
      <c r="H29" s="54">
        <f>H27*0.3</f>
        <v>21.3</v>
      </c>
      <c r="I29" s="56">
        <f>I27*0.3</f>
        <v>22.8</v>
      </c>
      <c r="J29" s="57"/>
      <c r="L29" s="57"/>
      <c r="M29" s="57"/>
      <c r="N29" s="57"/>
    </row>
    <row r="30" spans="1:18" s="38" customFormat="1" ht="15" customHeight="1" thickBot="1" x14ac:dyDescent="0.3">
      <c r="A30" s="39"/>
      <c r="B30" s="58" t="s">
        <v>6</v>
      </c>
      <c r="C30" s="59">
        <v>0.45</v>
      </c>
      <c r="D30" s="60">
        <v>21</v>
      </c>
      <c r="E30" s="60">
        <f>E27*0.45</f>
        <v>25.2</v>
      </c>
      <c r="F30" s="60">
        <f>F27*0.45</f>
        <v>27.45</v>
      </c>
      <c r="G30" s="60">
        <f>G27*0.45+1</f>
        <v>30.7</v>
      </c>
      <c r="H30" s="60">
        <f>H27*0.45</f>
        <v>31.95</v>
      </c>
      <c r="I30" s="61">
        <f>I27*0.45</f>
        <v>34.200000000000003</v>
      </c>
      <c r="J30" s="62"/>
    </row>
    <row r="31" spans="1:18" s="38" customFormat="1" ht="15" customHeight="1" x14ac:dyDescent="0.25">
      <c r="A31" s="39"/>
      <c r="B31" s="63"/>
      <c r="C31" s="64"/>
      <c r="D31" s="65"/>
      <c r="E31" s="65"/>
      <c r="F31" s="65"/>
      <c r="G31" s="65"/>
      <c r="H31" s="65"/>
      <c r="I31" s="65"/>
      <c r="J31" s="62"/>
    </row>
    <row r="32" spans="1:18" s="38" customFormat="1" ht="15" customHeight="1" x14ac:dyDescent="0.25">
      <c r="A32" s="39"/>
      <c r="B32" s="63" t="s">
        <v>70</v>
      </c>
      <c r="C32" s="64"/>
      <c r="D32" s="65"/>
      <c r="E32" s="65"/>
      <c r="F32" s="65"/>
      <c r="G32" s="65"/>
      <c r="H32" s="65"/>
      <c r="I32" s="65"/>
      <c r="J32" s="62"/>
    </row>
    <row r="33" spans="1:14" s="38" customFormat="1" ht="15" customHeight="1" x14ac:dyDescent="0.2">
      <c r="A33" s="39"/>
      <c r="B33" s="66" t="s">
        <v>71</v>
      </c>
      <c r="C33" s="64"/>
      <c r="D33" s="65"/>
      <c r="E33" s="65"/>
      <c r="F33" s="65"/>
      <c r="G33" s="65"/>
      <c r="H33" s="65"/>
      <c r="I33" s="65"/>
      <c r="J33" s="62"/>
    </row>
    <row r="34" spans="1:14" s="38" customFormat="1" ht="15" customHeight="1" x14ac:dyDescent="0.25">
      <c r="A34" s="39"/>
      <c r="B34" s="63"/>
      <c r="C34" s="64"/>
      <c r="D34" s="65"/>
      <c r="E34" s="65"/>
      <c r="F34" s="65"/>
      <c r="G34" s="65"/>
      <c r="H34" s="65"/>
      <c r="I34" s="65"/>
      <c r="J34" s="62"/>
    </row>
    <row r="35" spans="1:14" s="38" customFormat="1" ht="15" customHeight="1" x14ac:dyDescent="0.25">
      <c r="A35" s="39"/>
      <c r="B35" s="241" t="s">
        <v>72</v>
      </c>
      <c r="C35" s="242"/>
      <c r="D35" s="242"/>
      <c r="E35" s="242"/>
      <c r="F35" s="242"/>
      <c r="G35" s="242"/>
      <c r="H35" s="242"/>
      <c r="I35" s="242"/>
    </row>
    <row r="36" spans="1:14" s="38" customFormat="1" ht="73.5" customHeight="1" x14ac:dyDescent="0.2">
      <c r="A36" s="39"/>
      <c r="B36" s="243" t="s">
        <v>73</v>
      </c>
      <c r="C36" s="243"/>
      <c r="D36" s="243"/>
      <c r="E36" s="243"/>
      <c r="F36" s="243"/>
      <c r="G36" s="243"/>
      <c r="H36" s="243"/>
      <c r="I36" s="243"/>
      <c r="J36" s="243"/>
      <c r="K36" s="243"/>
      <c r="L36" s="243"/>
      <c r="M36" s="243"/>
      <c r="N36" s="243"/>
    </row>
    <row r="37" spans="1:14" s="38" customFormat="1" ht="15" customHeight="1" x14ac:dyDescent="0.2">
      <c r="A37" s="67" t="s">
        <v>74</v>
      </c>
      <c r="B37" s="67"/>
    </row>
    <row r="38" spans="1:14" s="38" customFormat="1" ht="44.25" customHeight="1" x14ac:dyDescent="0.2">
      <c r="A38" s="39"/>
      <c r="B38" s="244" t="s">
        <v>107</v>
      </c>
      <c r="C38" s="244"/>
      <c r="D38" s="244"/>
      <c r="E38" s="244"/>
      <c r="F38" s="244"/>
      <c r="G38" s="244"/>
      <c r="H38" s="244"/>
      <c r="I38" s="244"/>
      <c r="J38" s="244"/>
      <c r="K38" s="244"/>
      <c r="L38" s="244"/>
      <c r="M38" s="244"/>
    </row>
    <row r="39" spans="1:14" s="38" customFormat="1" ht="15" customHeight="1" x14ac:dyDescent="0.2">
      <c r="A39" s="234" t="s">
        <v>75</v>
      </c>
      <c r="B39" s="234"/>
    </row>
    <row r="40" spans="1:14" s="38" customFormat="1" ht="45.75" customHeight="1" x14ac:dyDescent="0.25">
      <c r="A40" s="37"/>
      <c r="B40" s="222" t="s">
        <v>76</v>
      </c>
      <c r="C40" s="222"/>
      <c r="D40" s="222"/>
      <c r="E40" s="222"/>
      <c r="F40" s="222"/>
      <c r="G40" s="222"/>
      <c r="H40" s="222"/>
      <c r="I40" s="222"/>
      <c r="J40" s="222"/>
      <c r="K40" s="222"/>
      <c r="L40" s="222"/>
      <c r="M40" s="222"/>
    </row>
    <row r="41" spans="1:14" s="38" customFormat="1" ht="15" customHeight="1" x14ac:dyDescent="0.25">
      <c r="A41" s="37" t="s">
        <v>77</v>
      </c>
      <c r="B41" s="37"/>
      <c r="C41" s="39"/>
    </row>
    <row r="42" spans="1:14" s="38" customFormat="1" ht="29.25" customHeight="1" x14ac:dyDescent="0.2">
      <c r="A42" s="39"/>
      <c r="B42" s="222" t="s">
        <v>78</v>
      </c>
      <c r="C42" s="222"/>
      <c r="D42" s="222"/>
      <c r="E42" s="222"/>
      <c r="F42" s="222"/>
      <c r="G42" s="222"/>
      <c r="H42" s="222"/>
      <c r="I42" s="222"/>
      <c r="J42" s="222"/>
      <c r="K42" s="222"/>
      <c r="L42" s="222"/>
      <c r="M42" s="222"/>
    </row>
    <row r="43" spans="1:14" s="38" customFormat="1" ht="15" customHeight="1" x14ac:dyDescent="0.25">
      <c r="A43" s="39"/>
      <c r="D43" s="235" t="s">
        <v>79</v>
      </c>
      <c r="E43" s="236"/>
      <c r="F43" s="236"/>
      <c r="G43" s="236"/>
      <c r="H43" s="236"/>
      <c r="I43" s="237"/>
    </row>
    <row r="44" spans="1:14" s="38" customFormat="1" ht="30" customHeight="1" x14ac:dyDescent="0.25">
      <c r="A44" s="39"/>
      <c r="D44" s="68"/>
      <c r="E44" s="69"/>
      <c r="F44" s="69"/>
      <c r="G44" s="70" t="s">
        <v>80</v>
      </c>
      <c r="H44" s="71" t="s">
        <v>81</v>
      </c>
      <c r="I44" s="72" t="s">
        <v>82</v>
      </c>
    </row>
    <row r="45" spans="1:14" s="38" customFormat="1" ht="15" customHeight="1" x14ac:dyDescent="0.25">
      <c r="A45" s="39"/>
      <c r="D45" s="230" t="s">
        <v>83</v>
      </c>
      <c r="E45" s="231"/>
      <c r="F45" s="232"/>
      <c r="G45" s="73">
        <v>725101</v>
      </c>
      <c r="H45" s="73">
        <v>725201</v>
      </c>
      <c r="I45" s="74">
        <v>725301</v>
      </c>
    </row>
    <row r="46" spans="1:14" s="38" customFormat="1" ht="15" customHeight="1" x14ac:dyDescent="0.25">
      <c r="A46" s="39"/>
      <c r="D46" s="223" t="s">
        <v>84</v>
      </c>
      <c r="E46" s="224"/>
      <c r="F46" s="225"/>
      <c r="G46" s="75">
        <v>725102</v>
      </c>
      <c r="H46" s="75"/>
      <c r="I46" s="76"/>
    </row>
    <row r="47" spans="1:14" s="38" customFormat="1" ht="15" customHeight="1" x14ac:dyDescent="0.25">
      <c r="A47" s="39"/>
      <c r="D47" s="223" t="s">
        <v>85</v>
      </c>
      <c r="E47" s="224"/>
      <c r="F47" s="225"/>
      <c r="G47" s="75">
        <v>725103</v>
      </c>
      <c r="H47" s="75">
        <v>725202</v>
      </c>
      <c r="I47" s="76">
        <v>725302</v>
      </c>
    </row>
    <row r="48" spans="1:14" s="38" customFormat="1" ht="15" customHeight="1" x14ac:dyDescent="0.25">
      <c r="A48" s="39"/>
      <c r="D48" s="223" t="s">
        <v>86</v>
      </c>
      <c r="E48" s="224"/>
      <c r="F48" s="225"/>
      <c r="G48" s="75">
        <v>725104</v>
      </c>
      <c r="H48" s="75">
        <v>725203</v>
      </c>
      <c r="I48" s="76"/>
    </row>
    <row r="49" spans="1:13" s="38" customFormat="1" ht="15" customHeight="1" x14ac:dyDescent="0.25">
      <c r="A49" s="39"/>
      <c r="D49" s="223" t="s">
        <v>87</v>
      </c>
      <c r="E49" s="224"/>
      <c r="F49" s="225"/>
      <c r="G49" s="75">
        <v>725105</v>
      </c>
      <c r="H49" s="75">
        <v>725204</v>
      </c>
      <c r="I49" s="76">
        <v>725303</v>
      </c>
    </row>
    <row r="50" spans="1:13" s="38" customFormat="1" ht="15" customHeight="1" x14ac:dyDescent="0.25">
      <c r="A50" s="39"/>
      <c r="D50" s="223" t="s">
        <v>88</v>
      </c>
      <c r="E50" s="224"/>
      <c r="F50" s="225"/>
      <c r="G50" s="75">
        <v>725106</v>
      </c>
      <c r="H50" s="75">
        <v>725205</v>
      </c>
      <c r="I50" s="76"/>
    </row>
    <row r="51" spans="1:13" s="38" customFormat="1" ht="15" customHeight="1" x14ac:dyDescent="0.25">
      <c r="A51" s="39"/>
      <c r="D51" s="226" t="s">
        <v>89</v>
      </c>
      <c r="E51" s="227"/>
      <c r="F51" s="228"/>
      <c r="G51" s="77">
        <v>725107</v>
      </c>
      <c r="H51" s="77">
        <v>725206</v>
      </c>
      <c r="I51" s="78">
        <v>725304</v>
      </c>
    </row>
    <row r="52" spans="1:13" s="38" customFormat="1" ht="15" customHeight="1" x14ac:dyDescent="0.25">
      <c r="A52" s="39"/>
      <c r="D52" s="230" t="s">
        <v>90</v>
      </c>
      <c r="E52" s="231"/>
      <c r="F52" s="232"/>
      <c r="G52" s="79">
        <v>725403</v>
      </c>
      <c r="H52" s="80"/>
      <c r="I52" s="81"/>
    </row>
    <row r="53" spans="1:13" s="38" customFormat="1" ht="15" customHeight="1" x14ac:dyDescent="0.25">
      <c r="A53" s="39"/>
      <c r="D53" s="223" t="s">
        <v>91</v>
      </c>
      <c r="E53" s="224"/>
      <c r="F53" s="225"/>
      <c r="G53" s="75">
        <v>723703</v>
      </c>
      <c r="H53" s="82"/>
      <c r="I53" s="83"/>
    </row>
    <row r="54" spans="1:13" s="38" customFormat="1" ht="15" customHeight="1" x14ac:dyDescent="0.25">
      <c r="A54" s="39"/>
      <c r="D54" s="223" t="s">
        <v>92</v>
      </c>
      <c r="E54" s="224"/>
      <c r="F54" s="225"/>
      <c r="G54" s="75">
        <v>723705</v>
      </c>
      <c r="H54" s="82"/>
      <c r="I54" s="83"/>
    </row>
    <row r="55" spans="1:13" s="38" customFormat="1" ht="15" customHeight="1" x14ac:dyDescent="0.25">
      <c r="A55" s="39"/>
      <c r="D55" s="226" t="s">
        <v>93</v>
      </c>
      <c r="E55" s="227"/>
      <c r="F55" s="228"/>
      <c r="G55" s="84">
        <v>723834</v>
      </c>
      <c r="H55" s="85"/>
      <c r="I55" s="86"/>
    </row>
    <row r="56" spans="1:13" s="38" customFormat="1" ht="15" customHeight="1" x14ac:dyDescent="0.25">
      <c r="A56" s="39"/>
      <c r="D56" s="87"/>
      <c r="E56" s="88"/>
      <c r="F56" s="88"/>
      <c r="G56" s="89"/>
      <c r="H56" s="89"/>
      <c r="I56" s="89"/>
    </row>
    <row r="57" spans="1:13" s="38" customFormat="1" ht="15" customHeight="1" x14ac:dyDescent="0.25">
      <c r="A57" s="229" t="s">
        <v>94</v>
      </c>
      <c r="B57" s="229"/>
    </row>
    <row r="58" spans="1:13" s="38" customFormat="1" ht="15" customHeight="1" x14ac:dyDescent="0.2">
      <c r="A58" s="39"/>
      <c r="B58" s="222" t="s">
        <v>110</v>
      </c>
      <c r="C58" s="222"/>
      <c r="D58" s="222"/>
      <c r="E58" s="222"/>
      <c r="F58" s="222"/>
      <c r="G58" s="222"/>
      <c r="H58" s="222"/>
      <c r="I58" s="222"/>
      <c r="J58" s="222"/>
      <c r="K58" s="222"/>
      <c r="L58" s="222"/>
    </row>
    <row r="59" spans="1:13" s="38" customFormat="1" ht="15" customHeight="1" x14ac:dyDescent="0.2">
      <c r="A59" s="39"/>
      <c r="B59" s="233" t="s">
        <v>111</v>
      </c>
      <c r="C59" s="233"/>
      <c r="D59" s="233"/>
      <c r="E59" s="233"/>
      <c r="F59" s="233"/>
      <c r="G59" s="233"/>
      <c r="H59" s="233"/>
      <c r="I59" s="233"/>
      <c r="J59" s="233"/>
      <c r="K59" s="233"/>
      <c r="L59" s="233"/>
    </row>
    <row r="60" spans="1:13" s="38" customFormat="1" ht="15" customHeight="1" x14ac:dyDescent="0.2">
      <c r="A60" s="39"/>
    </row>
    <row r="61" spans="1:13" s="38" customFormat="1" ht="15" customHeight="1" x14ac:dyDescent="0.25">
      <c r="A61" s="37" t="s">
        <v>95</v>
      </c>
    </row>
    <row r="62" spans="1:13" s="38" customFormat="1" ht="33" customHeight="1" x14ac:dyDescent="0.2">
      <c r="A62" s="39"/>
      <c r="B62" s="222" t="s">
        <v>96</v>
      </c>
      <c r="C62" s="222"/>
      <c r="D62" s="222"/>
      <c r="E62" s="222"/>
      <c r="F62" s="222"/>
      <c r="G62" s="222"/>
      <c r="H62" s="222"/>
      <c r="I62" s="222"/>
      <c r="J62" s="222"/>
      <c r="K62" s="222"/>
      <c r="L62" s="222"/>
      <c r="M62" s="222"/>
    </row>
  </sheetData>
  <mergeCells count="36">
    <mergeCell ref="B4:N4"/>
    <mergeCell ref="B10:M10"/>
    <mergeCell ref="B12:M12"/>
    <mergeCell ref="B13:M13"/>
    <mergeCell ref="B15:M15"/>
    <mergeCell ref="B26:I26"/>
    <mergeCell ref="B35:I35"/>
    <mergeCell ref="B36:N36"/>
    <mergeCell ref="B38:M38"/>
    <mergeCell ref="A16:B16"/>
    <mergeCell ref="B17:N17"/>
    <mergeCell ref="B18:M18"/>
    <mergeCell ref="C21:D21"/>
    <mergeCell ref="E21:M21"/>
    <mergeCell ref="C22:D22"/>
    <mergeCell ref="C24:M24"/>
    <mergeCell ref="E22:M22"/>
    <mergeCell ref="A39:B39"/>
    <mergeCell ref="B40:M40"/>
    <mergeCell ref="B42:M42"/>
    <mergeCell ref="D43:I43"/>
    <mergeCell ref="D45:F45"/>
    <mergeCell ref="B62:M62"/>
    <mergeCell ref="D53:F53"/>
    <mergeCell ref="D46:F46"/>
    <mergeCell ref="D47:F47"/>
    <mergeCell ref="D54:F54"/>
    <mergeCell ref="D55:F55"/>
    <mergeCell ref="A57:B57"/>
    <mergeCell ref="B58:L58"/>
    <mergeCell ref="D48:F48"/>
    <mergeCell ref="D49:F49"/>
    <mergeCell ref="D50:F50"/>
    <mergeCell ref="D51:F51"/>
    <mergeCell ref="D52:F52"/>
    <mergeCell ref="B59:L59"/>
  </mergeCells>
  <hyperlinks>
    <hyperlink ref="B33"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A-20 Form</vt:lpstr>
      <vt:lpstr>A-20 Instructions</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Martin, Andrea</cp:lastModifiedBy>
  <cp:lastPrinted>2019-03-29T19:15:47Z</cp:lastPrinted>
  <dcterms:created xsi:type="dcterms:W3CDTF">2013-05-28T23:00:21Z</dcterms:created>
  <dcterms:modified xsi:type="dcterms:W3CDTF">2020-01-28T18:43:27Z</dcterms:modified>
</cp:coreProperties>
</file>