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MES\Financial Aid\2017-2018\"/>
    </mc:Choice>
  </mc:AlternateContent>
  <bookViews>
    <workbookView xWindow="0" yWindow="0" windowWidth="25200" windowHeight="11985"/>
  </bookViews>
  <sheets>
    <sheet name="Continuing Students" sheetId="1" r:id="rId1"/>
    <sheet name="Incoming students" sheetId="2" r:id="rId2"/>
    <sheet name="All awards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2" l="1"/>
  <c r="G16" i="2" l="1"/>
  <c r="H16" i="2"/>
  <c r="I16" i="2"/>
  <c r="E16" i="2"/>
  <c r="F22" i="1"/>
  <c r="G22" i="1"/>
  <c r="H22" i="1"/>
  <c r="I22" i="1"/>
  <c r="J22" i="1"/>
  <c r="K22" i="1"/>
  <c r="E22" i="1"/>
  <c r="L4" i="2"/>
  <c r="L6" i="2"/>
  <c r="L7" i="2"/>
  <c r="L9" i="2"/>
  <c r="L10" i="2"/>
  <c r="L12" i="2"/>
  <c r="L13" i="2"/>
  <c r="L14" i="2"/>
  <c r="L2" i="2"/>
  <c r="M3" i="1"/>
  <c r="M4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" i="1"/>
  <c r="Q53" i="3"/>
  <c r="R48" i="3"/>
  <c r="Q28" i="3"/>
  <c r="T28" i="3" s="1"/>
  <c r="Q23" i="3"/>
  <c r="T23" i="3" s="1"/>
  <c r="T22" i="3"/>
  <c r="V22" i="3" s="1"/>
  <c r="T32" i="3"/>
  <c r="U32" i="3" s="1"/>
  <c r="T47" i="3"/>
  <c r="V47" i="3" s="1"/>
  <c r="Q26" i="3"/>
  <c r="T26" i="3" s="1"/>
  <c r="V26" i="3" s="1"/>
  <c r="T31" i="3"/>
  <c r="V31" i="3" s="1"/>
  <c r="T21" i="3"/>
  <c r="V21" i="3" s="1"/>
  <c r="Q25" i="3"/>
  <c r="T25" i="3" s="1"/>
  <c r="T20" i="3"/>
  <c r="U20" i="3" s="1"/>
  <c r="T30" i="3"/>
  <c r="V30" i="3" s="1"/>
  <c r="Q24" i="3"/>
  <c r="T24" i="3" s="1"/>
  <c r="V24" i="3" s="1"/>
  <c r="T19" i="3"/>
  <c r="V19" i="3" s="1"/>
  <c r="T18" i="3"/>
  <c r="V18" i="3" s="1"/>
  <c r="T29" i="3"/>
  <c r="U29" i="3" s="1"/>
  <c r="V46" i="3"/>
  <c r="T46" i="3"/>
  <c r="U46" i="3" s="1"/>
  <c r="T45" i="3"/>
  <c r="V45" i="3" s="1"/>
  <c r="Q44" i="3"/>
  <c r="T44" i="3" s="1"/>
  <c r="T43" i="3"/>
  <c r="V43" i="3" s="1"/>
  <c r="Q17" i="3"/>
  <c r="T17" i="3" s="1"/>
  <c r="T42" i="3"/>
  <c r="U42" i="3" s="1"/>
  <c r="T41" i="3"/>
  <c r="V41" i="3" s="1"/>
  <c r="T16" i="3"/>
  <c r="V16" i="3" s="1"/>
  <c r="Q16" i="3"/>
  <c r="T15" i="3"/>
  <c r="V15" i="3" s="1"/>
  <c r="T14" i="3"/>
  <c r="V14" i="3" s="1"/>
  <c r="V13" i="3"/>
  <c r="T13" i="3"/>
  <c r="U13" i="3" s="1"/>
  <c r="Q12" i="3"/>
  <c r="T12" i="3" s="1"/>
  <c r="V40" i="3"/>
  <c r="U40" i="3"/>
  <c r="T40" i="3"/>
  <c r="T39" i="3"/>
  <c r="U39" i="3" s="1"/>
  <c r="T38" i="3"/>
  <c r="V38" i="3" s="1"/>
  <c r="Q11" i="3"/>
  <c r="T11" i="3" s="1"/>
  <c r="T10" i="3"/>
  <c r="U10" i="3" s="1"/>
  <c r="T9" i="3"/>
  <c r="U9" i="3" s="1"/>
  <c r="Q8" i="3"/>
  <c r="T8" i="3" s="1"/>
  <c r="U8" i="3" s="1"/>
  <c r="T7" i="3"/>
  <c r="U7" i="3" s="1"/>
  <c r="T37" i="3"/>
  <c r="V37" i="3" s="1"/>
  <c r="T6" i="3"/>
  <c r="U6" i="3" s="1"/>
  <c r="T36" i="3"/>
  <c r="U36" i="3" s="1"/>
  <c r="Q5" i="3"/>
  <c r="T5" i="3" s="1"/>
  <c r="V5" i="3" s="1"/>
  <c r="T35" i="3"/>
  <c r="V35" i="3" s="1"/>
  <c r="T34" i="3"/>
  <c r="V34" i="3" s="1"/>
  <c r="T33" i="3"/>
  <c r="U33" i="3" s="1"/>
  <c r="Q4" i="3"/>
  <c r="T4" i="3" s="1"/>
  <c r="V3" i="3"/>
  <c r="U3" i="3"/>
  <c r="Q2" i="3"/>
  <c r="T2" i="3" s="1"/>
  <c r="T27" i="3"/>
  <c r="V27" i="3" s="1"/>
  <c r="U30" i="3" l="1"/>
  <c r="M21" i="1"/>
  <c r="L16" i="2"/>
  <c r="V9" i="3"/>
  <c r="V36" i="3"/>
  <c r="V42" i="3"/>
  <c r="V32" i="3"/>
  <c r="V6" i="3"/>
  <c r="U41" i="3"/>
  <c r="V29" i="3"/>
  <c r="U47" i="3"/>
  <c r="V10" i="3"/>
  <c r="V20" i="3"/>
  <c r="V33" i="3"/>
  <c r="V4" i="3"/>
  <c r="U4" i="3"/>
  <c r="V2" i="3"/>
  <c r="U2" i="3"/>
  <c r="U11" i="3"/>
  <c r="V11" i="3"/>
  <c r="V44" i="3"/>
  <c r="U44" i="3"/>
  <c r="U25" i="3"/>
  <c r="V25" i="3"/>
  <c r="V28" i="3"/>
  <c r="U28" i="3"/>
  <c r="V23" i="3"/>
  <c r="U23" i="3"/>
  <c r="U12" i="3"/>
  <c r="V12" i="3"/>
  <c r="U17" i="3"/>
  <c r="V17" i="3"/>
  <c r="U15" i="3"/>
  <c r="U16" i="3"/>
  <c r="U45" i="3"/>
  <c r="U19" i="3"/>
  <c r="U24" i="3"/>
  <c r="U31" i="3"/>
  <c r="U26" i="3"/>
  <c r="Q51" i="3"/>
  <c r="Q55" i="3" s="1"/>
  <c r="U35" i="3"/>
  <c r="U5" i="3"/>
  <c r="U34" i="3"/>
  <c r="U37" i="3"/>
  <c r="V7" i="3"/>
  <c r="V8" i="3"/>
  <c r="U38" i="3"/>
  <c r="V39" i="3"/>
  <c r="U14" i="3"/>
  <c r="U43" i="3"/>
  <c r="U18" i="3"/>
  <c r="U21" i="3"/>
  <c r="U22" i="3"/>
  <c r="T51" i="3"/>
  <c r="U27" i="3"/>
</calcChain>
</file>

<file path=xl/comments1.xml><?xml version="1.0" encoding="utf-8"?>
<comments xmlns="http://schemas.openxmlformats.org/spreadsheetml/2006/main">
  <authors>
    <author>Martin, Andrea (Staff)</author>
  </authors>
  <commentList>
    <comment ref="L1" authorId="0" shapeId="0">
      <text>
        <r>
          <rPr>
            <b/>
            <sz val="9"/>
            <color indexed="81"/>
            <rFont val="Tahoma"/>
            <family val="2"/>
          </rPr>
          <t>Martin, Andrea (Staff):</t>
        </r>
        <r>
          <rPr>
            <sz val="9"/>
            <color indexed="81"/>
            <rFont val="Tahoma"/>
            <family val="2"/>
          </rPr>
          <t xml:space="preserve">
Based on 2017 rates and 0% increase</t>
        </r>
      </text>
    </comment>
    <comment ref="Q1" authorId="0" shapeId="0">
      <text>
        <r>
          <rPr>
            <b/>
            <sz val="9"/>
            <color indexed="81"/>
            <rFont val="Tahoma"/>
            <family val="2"/>
          </rPr>
          <t>Martin, Andrea (Staff):</t>
        </r>
        <r>
          <rPr>
            <sz val="9"/>
            <color indexed="81"/>
            <rFont val="Tahoma"/>
            <family val="2"/>
          </rPr>
          <t xml:space="preserve">
amount adjusted to provide 25% of tuition cost minus any EFC</t>
        </r>
      </text>
    </comment>
  </commentList>
</comments>
</file>

<file path=xl/sharedStrings.xml><?xml version="1.0" encoding="utf-8"?>
<sst xmlns="http://schemas.openxmlformats.org/spreadsheetml/2006/main" count="598" uniqueCount="259">
  <si>
    <t>Last Name:</t>
  </si>
  <si>
    <t>First Name</t>
  </si>
  <si>
    <t>A#</t>
  </si>
  <si>
    <t>AmeriCorps</t>
  </si>
  <si>
    <t>Tuition Waiver</t>
  </si>
  <si>
    <t>Endowed</t>
  </si>
  <si>
    <t>Alumni - FS25</t>
  </si>
  <si>
    <t>Bilezikian 2 year</t>
  </si>
  <si>
    <t>Brooks</t>
  </si>
  <si>
    <t>Emory Pyle</t>
  </si>
  <si>
    <t>Total</t>
  </si>
  <si>
    <t>Joseph</t>
  </si>
  <si>
    <t>Paula</t>
  </si>
  <si>
    <t>Bennett</t>
  </si>
  <si>
    <t>Emily</t>
  </si>
  <si>
    <t>Last Name</t>
  </si>
  <si>
    <t>Residency</t>
  </si>
  <si>
    <t xml:space="preserve">Tuition Waiver </t>
  </si>
  <si>
    <t>Calloway</t>
  </si>
  <si>
    <t>R</t>
  </si>
  <si>
    <t>A00395802</t>
  </si>
  <si>
    <t>Carman</t>
  </si>
  <si>
    <t>Leslie</t>
  </si>
  <si>
    <t>N</t>
  </si>
  <si>
    <t>A00355287</t>
  </si>
  <si>
    <t>Curry</t>
  </si>
  <si>
    <t>Keegan</t>
  </si>
  <si>
    <t>A00398299</t>
  </si>
  <si>
    <t>George</t>
  </si>
  <si>
    <t>Nicole</t>
  </si>
  <si>
    <t>A00256098</t>
  </si>
  <si>
    <t>Golding</t>
  </si>
  <si>
    <t>William</t>
  </si>
  <si>
    <t>A00352263</t>
  </si>
  <si>
    <t>Leigh</t>
  </si>
  <si>
    <t>Portia</t>
  </si>
  <si>
    <t>A00375239</t>
  </si>
  <si>
    <t>Lopez</t>
  </si>
  <si>
    <t>Esmael</t>
  </si>
  <si>
    <t>A00133781</t>
  </si>
  <si>
    <t>Marie</t>
  </si>
  <si>
    <t>Messina</t>
  </si>
  <si>
    <t>John</t>
  </si>
  <si>
    <t>A00374926</t>
  </si>
  <si>
    <t>Newman</t>
  </si>
  <si>
    <t>Tara</t>
  </si>
  <si>
    <t>A00397282</t>
  </si>
  <si>
    <t>Pierce</t>
  </si>
  <si>
    <t>Lucy</t>
  </si>
  <si>
    <t>A00397312</t>
  </si>
  <si>
    <t>Smillie</t>
  </si>
  <si>
    <t>A00397386</t>
  </si>
  <si>
    <t>Smith</t>
  </si>
  <si>
    <t>Kenzi</t>
  </si>
  <si>
    <t>A00396901</t>
  </si>
  <si>
    <t>Soule Family</t>
  </si>
  <si>
    <t>AmeriCorps (waiver)</t>
  </si>
  <si>
    <t>first name</t>
  </si>
  <si>
    <t>middle name</t>
  </si>
  <si>
    <t>last name</t>
  </si>
  <si>
    <t>1st/2nd year</t>
  </si>
  <si>
    <t>state</t>
  </si>
  <si>
    <t>zip</t>
  </si>
  <si>
    <t>program</t>
  </si>
  <si>
    <t>category</t>
  </si>
  <si>
    <t>registered</t>
  </si>
  <si>
    <t>eligible</t>
  </si>
  <si>
    <t>fafsa rec'd</t>
  </si>
  <si>
    <t>Cost of Attendance</t>
  </si>
  <si>
    <t>Tuition</t>
  </si>
  <si>
    <t>offer</t>
  </si>
  <si>
    <t>family contribution</t>
  </si>
  <si>
    <t>unmet need</t>
  </si>
  <si>
    <t>Waiver Amount</t>
  </si>
  <si>
    <t>Merit Awards</t>
  </si>
  <si>
    <t>Total 17/18 Aid</t>
  </si>
  <si>
    <t>% of CoE</t>
  </si>
  <si>
    <t>% Tuition</t>
  </si>
  <si>
    <t>Notes</t>
  </si>
  <si>
    <t>Karimot</t>
  </si>
  <si>
    <t>Afolabi</t>
  </si>
  <si>
    <t>International Graduate</t>
  </si>
  <si>
    <t>Barbour</t>
  </si>
  <si>
    <t>MA</t>
  </si>
  <si>
    <t>MES</t>
  </si>
  <si>
    <t>Non-Resident Graduate</t>
  </si>
  <si>
    <t>AS</t>
  </si>
  <si>
    <t>2017-01-26</t>
  </si>
  <si>
    <t>Foundation Grad Fellowship; 2nd for Biezikain; confirm AmeriCorps service</t>
  </si>
  <si>
    <t>Anne</t>
  </si>
  <si>
    <t>J</t>
  </si>
  <si>
    <t>WA</t>
  </si>
  <si>
    <t>Resident Graduate</t>
  </si>
  <si>
    <t>2017-01-13</t>
  </si>
  <si>
    <t>Academic Achievement</t>
  </si>
  <si>
    <t>Elizabeth</t>
  </si>
  <si>
    <t/>
  </si>
  <si>
    <t>MT</t>
  </si>
  <si>
    <t>2016-11-30</t>
  </si>
  <si>
    <t>Foundation Grad Fellowship</t>
  </si>
  <si>
    <t>Jessica</t>
  </si>
  <si>
    <t>Brown</t>
  </si>
  <si>
    <t>2016-12-16</t>
  </si>
  <si>
    <t>Maxwell</t>
  </si>
  <si>
    <t>Dunay</t>
  </si>
  <si>
    <t>2016-10-19</t>
  </si>
  <si>
    <t>Endowed Fellowship</t>
  </si>
  <si>
    <t>Raine</t>
  </si>
  <si>
    <t>2016-11-15</t>
  </si>
  <si>
    <t>Alice</t>
  </si>
  <si>
    <t>Su</t>
  </si>
  <si>
    <t>Chang</t>
  </si>
  <si>
    <t>MD</t>
  </si>
  <si>
    <t>2017-02-17</t>
  </si>
  <si>
    <t>Christopher</t>
  </si>
  <si>
    <t>2016-11-28</t>
  </si>
  <si>
    <t>Andrew</t>
  </si>
  <si>
    <t>David</t>
  </si>
  <si>
    <t>CA</t>
  </si>
  <si>
    <t xml:space="preserve"> Foundation Grad Fellowship</t>
  </si>
  <si>
    <t>Jeanne</t>
  </si>
  <si>
    <t>Dodds</t>
  </si>
  <si>
    <t>2017-01-31</t>
  </si>
  <si>
    <t>Tess</t>
  </si>
  <si>
    <t>Cole</t>
  </si>
  <si>
    <t>Dooley</t>
  </si>
  <si>
    <t>2017-01-05</t>
  </si>
  <si>
    <t>Mary</t>
  </si>
  <si>
    <t>Ellis</t>
  </si>
  <si>
    <t>OR</t>
  </si>
  <si>
    <t>2017-01-30</t>
  </si>
  <si>
    <t>Naomi</t>
  </si>
  <si>
    <t>Estrada</t>
  </si>
  <si>
    <t>2017-03-06</t>
  </si>
  <si>
    <t>Anna</t>
  </si>
  <si>
    <t>Farb</t>
  </si>
  <si>
    <t>16986 (over 2 years) Bilezikian</t>
  </si>
  <si>
    <t>Alma</t>
  </si>
  <si>
    <t>E</t>
  </si>
  <si>
    <t>Gaeta</t>
  </si>
  <si>
    <t>M</t>
  </si>
  <si>
    <t>2017-02-02</t>
  </si>
  <si>
    <t>Maurice</t>
  </si>
  <si>
    <t>2017-02-01</t>
  </si>
  <si>
    <t>Endowed Fellowship; need to confirm AmeriCorps amount</t>
  </si>
  <si>
    <t>Tyler</t>
  </si>
  <si>
    <t>Howard</t>
  </si>
  <si>
    <t>Goodman</t>
  </si>
  <si>
    <t>2017-01-27</t>
  </si>
  <si>
    <t>Hughes</t>
  </si>
  <si>
    <t>2017-01-09</t>
  </si>
  <si>
    <t>Amy</t>
  </si>
  <si>
    <t>Irons</t>
  </si>
  <si>
    <t>Meerea</t>
  </si>
  <si>
    <t>Kang</t>
  </si>
  <si>
    <t>2017-01-25</t>
  </si>
  <si>
    <t>Katrina</t>
  </si>
  <si>
    <t>Rose</t>
  </si>
  <si>
    <t>Keleher</t>
  </si>
  <si>
    <t>Likely a resident for 2017 - would not qualify for ENG - balance of $1521 waiver?</t>
  </si>
  <si>
    <t>Cassandra</t>
  </si>
  <si>
    <t>Klewicki</t>
  </si>
  <si>
    <t>NY</t>
  </si>
  <si>
    <t>2016-12-23</t>
  </si>
  <si>
    <t>2nd year of Bilizekian</t>
  </si>
  <si>
    <t>Carly</t>
  </si>
  <si>
    <t>A</t>
  </si>
  <si>
    <t>Mcandrews</t>
  </si>
  <si>
    <t>CT</t>
  </si>
  <si>
    <t>James</t>
  </si>
  <si>
    <t>2017-02-06</t>
  </si>
  <si>
    <t>Jacob</t>
  </si>
  <si>
    <t>Daniel</t>
  </si>
  <si>
    <t>Meyers</t>
  </si>
  <si>
    <t>PA</t>
  </si>
  <si>
    <t>2017-03-02</t>
  </si>
  <si>
    <t>Amanda</t>
  </si>
  <si>
    <t>Mintz</t>
  </si>
  <si>
    <t>2016-12-05</t>
  </si>
  <si>
    <t>Alumni Association</t>
  </si>
  <si>
    <t>Academic Achievement (year 2)</t>
  </si>
  <si>
    <t>Stratton</t>
  </si>
  <si>
    <t>2016-10-31</t>
  </si>
  <si>
    <t>Mara</t>
  </si>
  <si>
    <t>Rae</t>
  </si>
  <si>
    <t>Jeremy</t>
  </si>
  <si>
    <t>Richtmyre</t>
  </si>
  <si>
    <t>2016-12-08</t>
  </si>
  <si>
    <t>Annabel</t>
  </si>
  <si>
    <t>Roberts-Mcmichael</t>
  </si>
  <si>
    <t>NJ</t>
  </si>
  <si>
    <t>Pamela</t>
  </si>
  <si>
    <t>Louise</t>
  </si>
  <si>
    <t>Ronson</t>
  </si>
  <si>
    <t>Shaylin</t>
  </si>
  <si>
    <t>Salas</t>
  </si>
  <si>
    <t>2016-11-07</t>
  </si>
  <si>
    <t>Andre</t>
  </si>
  <si>
    <t>Sanchez</t>
  </si>
  <si>
    <t>Candace</t>
  </si>
  <si>
    <t>Brittany</t>
  </si>
  <si>
    <t>Saunders</t>
  </si>
  <si>
    <t>2016-12-22</t>
  </si>
  <si>
    <t>Tracey</t>
  </si>
  <si>
    <t>Scalici</t>
  </si>
  <si>
    <t>2016-10-11</t>
  </si>
  <si>
    <t>P</t>
  </si>
  <si>
    <t>Sheehy</t>
  </si>
  <si>
    <t>Devon</t>
  </si>
  <si>
    <t>2016-11-21</t>
  </si>
  <si>
    <t>Thomas</t>
  </si>
  <si>
    <t>Sanford</t>
  </si>
  <si>
    <t>Stonehocker</t>
  </si>
  <si>
    <t>Dalena</t>
  </si>
  <si>
    <t>L</t>
  </si>
  <si>
    <t>Tran</t>
  </si>
  <si>
    <t>2017-02-13</t>
  </si>
  <si>
    <t>Jean</t>
  </si>
  <si>
    <t>Zignego</t>
  </si>
  <si>
    <t>2017-01-20</t>
  </si>
  <si>
    <t>Total Waiver</t>
  </si>
  <si>
    <t>Total MES Aid including Merit</t>
  </si>
  <si>
    <t>Americorps</t>
  </si>
  <si>
    <t>TOTAL WAIVERS</t>
  </si>
  <si>
    <t>NR</t>
  </si>
  <si>
    <t>part 2 of 2-year award</t>
  </si>
  <si>
    <t>I</t>
  </si>
  <si>
    <t>A00399371</t>
  </si>
  <si>
    <t>A00408073</t>
  </si>
  <si>
    <t>A00408364</t>
  </si>
  <si>
    <t>A00406961</t>
  </si>
  <si>
    <t>A00408342</t>
  </si>
  <si>
    <t>A00406615</t>
  </si>
  <si>
    <t>A00406444</t>
  </si>
  <si>
    <t>A00407788</t>
  </si>
  <si>
    <t>A00396123</t>
  </si>
  <si>
    <t>A00358820</t>
  </si>
  <si>
    <t>A00042804</t>
  </si>
  <si>
    <t>A00378802</t>
  </si>
  <si>
    <t>A00102006</t>
  </si>
  <si>
    <t>A00280289</t>
  </si>
  <si>
    <t>A00398611</t>
  </si>
  <si>
    <t>Foundation - 9015</t>
  </si>
  <si>
    <t xml:space="preserve">Academic Achievement </t>
  </si>
  <si>
    <t>Endowed Fellowship - rolled over from 16-17</t>
  </si>
  <si>
    <t>Alexandra</t>
  </si>
  <si>
    <t>Noelle</t>
  </si>
  <si>
    <t>Lore</t>
  </si>
  <si>
    <t>A00408862</t>
  </si>
  <si>
    <t>A00408103</t>
  </si>
  <si>
    <t>Bilezikian for 17-18 only. Rolled over from 16-17</t>
  </si>
  <si>
    <t>Academic Achievement (waiver)</t>
  </si>
  <si>
    <t>Bilezikian for 17-18 only</t>
  </si>
  <si>
    <t>Jesse</t>
  </si>
  <si>
    <t>Dotson</t>
  </si>
  <si>
    <t>Claudia</t>
  </si>
  <si>
    <t>Arends</t>
  </si>
  <si>
    <t>A00349869</t>
  </si>
  <si>
    <t>A00409188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</si>
</sst>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Microsoft Sans Serif"/>
      <family val="2"/>
    </font>
    <font>
      <b/>
      <sz val="10"/>
      <name val="Microsoft Sans Serif"/>
      <family val="2"/>
    </font>
    <font>
      <sz val="10"/>
      <name val="Arial"/>
      <family val="2"/>
    </font>
    <font>
      <b/>
      <sz val="12"/>
      <name val="Calibri"/>
      <family val="2"/>
    </font>
    <font>
      <sz val="10"/>
      <name val="Calibri"/>
      <family val="2"/>
    </font>
    <font>
      <b/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name val="Calibri"/>
      <family val="2"/>
      <scheme val="minor"/>
    </font>
    <font>
      <sz val="12"/>
      <name val="Calibri"/>
      <family val="2"/>
    </font>
    <font>
      <sz val="10"/>
      <color rgb="FF000000"/>
      <name val="Tahoma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4" fillId="0" borderId="0"/>
    <xf numFmtId="0" fontId="6" fillId="0" borderId="0"/>
  </cellStyleXfs>
  <cellXfs count="97">
    <xf numFmtId="0" fontId="0" fillId="0" borderId="0" xfId="0"/>
    <xf numFmtId="0" fontId="5" fillId="2" borderId="1" xfId="2" applyFont="1" applyFill="1" applyBorder="1"/>
    <xf numFmtId="0" fontId="3" fillId="2" borderId="1" xfId="0" applyFont="1" applyFill="1" applyBorder="1"/>
    <xf numFmtId="0" fontId="7" fillId="2" borderId="1" xfId="3" applyFont="1" applyFill="1" applyBorder="1" applyAlignment="1">
      <alignment wrapText="1"/>
    </xf>
    <xf numFmtId="0" fontId="7" fillId="2" borderId="1" xfId="3" applyNumberFormat="1" applyFont="1" applyFill="1" applyBorder="1" applyAlignment="1">
      <alignment wrapText="1"/>
    </xf>
    <xf numFmtId="0" fontId="3" fillId="0" borderId="0" xfId="0" applyFont="1" applyFill="1"/>
    <xf numFmtId="0" fontId="0" fillId="0" borderId="0" xfId="0" applyFill="1"/>
    <xf numFmtId="0" fontId="0" fillId="0" borderId="0" xfId="0" applyFont="1" applyFill="1"/>
    <xf numFmtId="0" fontId="0" fillId="2" borderId="0" xfId="0" applyFill="1"/>
    <xf numFmtId="0" fontId="0" fillId="0" borderId="0" xfId="0" applyFill="1" applyBorder="1"/>
    <xf numFmtId="0" fontId="0" fillId="0" borderId="2" xfId="0" applyFill="1" applyBorder="1"/>
    <xf numFmtId="0" fontId="3" fillId="0" borderId="0" xfId="0" applyFont="1" applyFill="1" applyAlignment="1">
      <alignment wrapText="1"/>
    </xf>
    <xf numFmtId="0" fontId="9" fillId="0" borderId="3" xfId="0" applyFont="1" applyBorder="1" applyAlignment="1">
      <alignment wrapText="1"/>
    </xf>
    <xf numFmtId="0" fontId="9" fillId="0" borderId="4" xfId="0" applyFont="1" applyFill="1" applyBorder="1" applyAlignment="1">
      <alignment wrapText="1"/>
    </xf>
    <xf numFmtId="0" fontId="9" fillId="0" borderId="3" xfId="0" applyFont="1" applyFill="1" applyBorder="1" applyAlignment="1">
      <alignment wrapText="1"/>
    </xf>
    <xf numFmtId="9" fontId="9" fillId="0" borderId="5" xfId="1" applyFont="1" applyFill="1" applyBorder="1" applyAlignment="1">
      <alignment wrapText="1"/>
    </xf>
    <xf numFmtId="0" fontId="9" fillId="0" borderId="5" xfId="0" applyFont="1" applyFill="1" applyBorder="1" applyAlignment="1">
      <alignment wrapText="1"/>
    </xf>
    <xf numFmtId="0" fontId="0" fillId="0" borderId="3" xfId="0" applyFont="1" applyBorder="1" applyAlignment="1">
      <alignment wrapText="1"/>
    </xf>
    <xf numFmtId="0" fontId="0" fillId="0" borderId="3" xfId="0" applyBorder="1"/>
    <xf numFmtId="0" fontId="0" fillId="0" borderId="3" xfId="0" applyFont="1" applyFill="1" applyBorder="1" applyAlignment="1">
      <alignment wrapText="1"/>
    </xf>
    <xf numFmtId="9" fontId="0" fillId="0" borderId="3" xfId="1" applyFont="1" applyBorder="1"/>
    <xf numFmtId="0" fontId="0" fillId="0" borderId="3" xfId="0" applyFill="1" applyBorder="1"/>
    <xf numFmtId="0" fontId="0" fillId="3" borderId="3" xfId="0" applyFill="1" applyBorder="1"/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4" xfId="0" applyBorder="1"/>
    <xf numFmtId="0" fontId="0" fillId="4" borderId="3" xfId="0" applyFill="1" applyBorder="1"/>
    <xf numFmtId="0" fontId="0" fillId="4" borderId="4" xfId="0" applyFill="1" applyBorder="1" applyAlignment="1">
      <alignment wrapText="1"/>
    </xf>
    <xf numFmtId="0" fontId="0" fillId="4" borderId="5" xfId="0" applyFill="1" applyBorder="1" applyAlignment="1">
      <alignment wrapText="1"/>
    </xf>
    <xf numFmtId="0" fontId="0" fillId="5" borderId="3" xfId="0" applyFill="1" applyBorder="1"/>
    <xf numFmtId="0" fontId="0" fillId="0" borderId="6" xfId="0" applyFill="1" applyBorder="1"/>
    <xf numFmtId="0" fontId="0" fillId="0" borderId="0" xfId="0" applyBorder="1"/>
    <xf numFmtId="0" fontId="0" fillId="0" borderId="4" xfId="0" applyFill="1" applyBorder="1"/>
    <xf numFmtId="0" fontId="0" fillId="0" borderId="5" xfId="0" applyFill="1" applyBorder="1" applyAlignment="1">
      <alignment vertical="top" wrapText="1"/>
    </xf>
    <xf numFmtId="0" fontId="0" fillId="4" borderId="4" xfId="0" applyFill="1" applyBorder="1"/>
    <xf numFmtId="9" fontId="0" fillId="4" borderId="3" xfId="1" applyFont="1" applyFill="1" applyBorder="1"/>
    <xf numFmtId="0" fontId="0" fillId="0" borderId="3" xfId="0" applyBorder="1" applyAlignment="1">
      <alignment wrapText="1"/>
    </xf>
    <xf numFmtId="0" fontId="0" fillId="4" borderId="3" xfId="0" applyFill="1" applyBorder="1" applyAlignment="1">
      <alignment wrapText="1"/>
    </xf>
    <xf numFmtId="9" fontId="0" fillId="0" borderId="0" xfId="1" applyFont="1" applyBorder="1"/>
    <xf numFmtId="0" fontId="0" fillId="0" borderId="0" xfId="0" applyBorder="1" applyAlignment="1">
      <alignment wrapText="1"/>
    </xf>
    <xf numFmtId="9" fontId="0" fillId="0" borderId="0" xfId="1" applyFont="1"/>
    <xf numFmtId="0" fontId="0" fillId="0" borderId="0" xfId="0" applyAlignment="1">
      <alignment wrapText="1"/>
    </xf>
    <xf numFmtId="0" fontId="0" fillId="0" borderId="6" xfId="0" applyBorder="1"/>
    <xf numFmtId="0" fontId="0" fillId="0" borderId="5" xfId="0" applyBorder="1"/>
    <xf numFmtId="0" fontId="5" fillId="0" borderId="7" xfId="2" applyFont="1" applyFill="1" applyBorder="1"/>
    <xf numFmtId="0" fontId="3" fillId="0" borderId="7" xfId="0" applyFont="1" applyFill="1" applyBorder="1"/>
    <xf numFmtId="0" fontId="7" fillId="0" borderId="7" xfId="3" applyFont="1" applyFill="1" applyBorder="1" applyAlignment="1">
      <alignment wrapText="1"/>
    </xf>
    <xf numFmtId="0" fontId="7" fillId="0" borderId="7" xfId="3" applyNumberFormat="1" applyFont="1" applyFill="1" applyBorder="1" applyAlignment="1">
      <alignment wrapText="1"/>
    </xf>
    <xf numFmtId="49" fontId="0" fillId="0" borderId="3" xfId="0" applyNumberFormat="1" applyFill="1" applyBorder="1" applyAlignment="1">
      <alignment wrapText="1"/>
    </xf>
    <xf numFmtId="1" fontId="0" fillId="0" borderId="3" xfId="0" applyNumberFormat="1" applyFill="1" applyBorder="1"/>
    <xf numFmtId="1" fontId="12" fillId="0" borderId="3" xfId="0" applyNumberFormat="1" applyFont="1" applyFill="1" applyBorder="1"/>
    <xf numFmtId="1" fontId="2" fillId="0" borderId="3" xfId="0" applyNumberFormat="1" applyFont="1" applyFill="1" applyBorder="1"/>
    <xf numFmtId="0" fontId="0" fillId="4" borderId="6" xfId="0" applyFill="1" applyBorder="1"/>
    <xf numFmtId="0" fontId="0" fillId="4" borderId="0" xfId="0" applyFill="1" applyBorder="1" applyAlignment="1">
      <alignment wrapText="1"/>
    </xf>
    <xf numFmtId="0" fontId="7" fillId="2" borderId="3" xfId="3" applyFont="1" applyFill="1" applyBorder="1" applyAlignment="1">
      <alignment wrapText="1"/>
    </xf>
    <xf numFmtId="0" fontId="0" fillId="0" borderId="3" xfId="0" applyFont="1" applyFill="1" applyBorder="1"/>
    <xf numFmtId="0" fontId="13" fillId="0" borderId="3" xfId="3" applyNumberFormat="1" applyFont="1" applyFill="1" applyBorder="1" applyAlignment="1">
      <alignment wrapText="1"/>
    </xf>
    <xf numFmtId="0" fontId="3" fillId="0" borderId="3" xfId="0" applyFont="1" applyFill="1" applyBorder="1" applyAlignment="1">
      <alignment wrapText="1"/>
    </xf>
    <xf numFmtId="0" fontId="3" fillId="0" borderId="3" xfId="0" applyFont="1" applyFill="1" applyBorder="1"/>
    <xf numFmtId="0" fontId="7" fillId="0" borderId="0" xfId="3" applyFont="1" applyFill="1" applyBorder="1" applyAlignment="1">
      <alignment wrapText="1"/>
    </xf>
    <xf numFmtId="0" fontId="0" fillId="0" borderId="8" xfId="0" applyFont="1" applyFill="1" applyBorder="1"/>
    <xf numFmtId="0" fontId="0" fillId="0" borderId="8" xfId="0" applyFill="1" applyBorder="1"/>
    <xf numFmtId="49" fontId="0" fillId="0" borderId="8" xfId="0" applyNumberFormat="1" applyFill="1" applyBorder="1" applyAlignment="1">
      <alignment wrapText="1"/>
    </xf>
    <xf numFmtId="1" fontId="0" fillId="0" borderId="8" xfId="0" applyNumberFormat="1" applyFill="1" applyBorder="1"/>
    <xf numFmtId="0" fontId="0" fillId="0" borderId="0" xfId="0" applyFill="1" applyAlignment="1">
      <alignment wrapText="1"/>
    </xf>
    <xf numFmtId="0" fontId="14" fillId="0" borderId="8" xfId="0" applyFont="1" applyBorder="1"/>
    <xf numFmtId="0" fontId="8" fillId="0" borderId="8" xfId="0" applyFont="1" applyFill="1" applyBorder="1"/>
    <xf numFmtId="0" fontId="14" fillId="0" borderId="8" xfId="0" applyFont="1" applyFill="1" applyBorder="1"/>
    <xf numFmtId="0" fontId="16" fillId="0" borderId="1" xfId="3" applyFont="1" applyFill="1" applyBorder="1" applyAlignment="1">
      <alignment vertical="top" wrapText="1"/>
    </xf>
    <xf numFmtId="1" fontId="1" fillId="0" borderId="1" xfId="0" applyNumberFormat="1" applyFont="1" applyFill="1" applyBorder="1" applyAlignment="1">
      <alignment wrapText="1"/>
    </xf>
    <xf numFmtId="1" fontId="1" fillId="0" borderId="8" xfId="0" applyNumberFormat="1" applyFont="1" applyFill="1" applyBorder="1" applyAlignment="1">
      <alignment vertical="top" wrapText="1"/>
    </xf>
    <xf numFmtId="0" fontId="1" fillId="0" borderId="1" xfId="0" applyFont="1" applyFill="1" applyBorder="1" applyAlignment="1">
      <alignment wrapText="1"/>
    </xf>
    <xf numFmtId="0" fontId="17" fillId="0" borderId="3" xfId="3" applyNumberFormat="1" applyFont="1" applyFill="1" applyBorder="1" applyAlignment="1">
      <alignment wrapText="1"/>
    </xf>
    <xf numFmtId="0" fontId="16" fillId="0" borderId="3" xfId="3" applyFont="1" applyFill="1" applyBorder="1" applyAlignment="1">
      <alignment wrapText="1"/>
    </xf>
    <xf numFmtId="0" fontId="0" fillId="6" borderId="8" xfId="0" applyFill="1" applyBorder="1"/>
    <xf numFmtId="0" fontId="0" fillId="6" borderId="8" xfId="0" applyFill="1" applyBorder="1" applyAlignment="1">
      <alignment wrapText="1"/>
    </xf>
    <xf numFmtId="0" fontId="0" fillId="6" borderId="10" xfId="0" applyFill="1" applyBorder="1"/>
    <xf numFmtId="0" fontId="0" fillId="6" borderId="9" xfId="0" applyFill="1" applyBorder="1"/>
    <xf numFmtId="0" fontId="15" fillId="0" borderId="8" xfId="0" applyFont="1" applyBorder="1"/>
    <xf numFmtId="0" fontId="0" fillId="7" borderId="3" xfId="0" applyFill="1" applyBorder="1"/>
    <xf numFmtId="0" fontId="0" fillId="7" borderId="3" xfId="0" applyFont="1" applyFill="1" applyBorder="1"/>
    <xf numFmtId="0" fontId="0" fillId="7" borderId="0" xfId="0" applyFill="1"/>
    <xf numFmtId="0" fontId="13" fillId="7" borderId="8" xfId="3" applyNumberFormat="1" applyFont="1" applyFill="1" applyBorder="1" applyAlignment="1">
      <alignment wrapText="1"/>
    </xf>
    <xf numFmtId="0" fontId="0" fillId="7" borderId="8" xfId="0" applyFont="1" applyFill="1" applyBorder="1"/>
    <xf numFmtId="0" fontId="3" fillId="7" borderId="8" xfId="0" applyFont="1" applyFill="1" applyBorder="1"/>
    <xf numFmtId="0" fontId="16" fillId="7" borderId="8" xfId="3" applyFont="1" applyFill="1" applyBorder="1" applyAlignment="1">
      <alignment wrapText="1"/>
    </xf>
    <xf numFmtId="0" fontId="0" fillId="5" borderId="0" xfId="0" applyFill="1"/>
    <xf numFmtId="0" fontId="0" fillId="5" borderId="0" xfId="0" applyFont="1" applyFill="1"/>
    <xf numFmtId="0" fontId="12" fillId="7" borderId="8" xfId="0" applyFont="1" applyFill="1" applyBorder="1"/>
    <xf numFmtId="49" fontId="12" fillId="7" borderId="8" xfId="0" applyNumberFormat="1" applyFont="1" applyFill="1" applyBorder="1" applyAlignment="1">
      <alignment wrapText="1"/>
    </xf>
    <xf numFmtId="0" fontId="12" fillId="7" borderId="0" xfId="0" applyFont="1" applyFill="1"/>
    <xf numFmtId="1" fontId="12" fillId="7" borderId="8" xfId="0" applyNumberFormat="1" applyFont="1" applyFill="1" applyBorder="1"/>
    <xf numFmtId="0" fontId="0" fillId="7" borderId="8" xfId="0" applyFont="1" applyFill="1" applyBorder="1" applyAlignment="1">
      <alignment wrapText="1"/>
    </xf>
    <xf numFmtId="0" fontId="17" fillId="7" borderId="8" xfId="3" applyNumberFormat="1" applyFont="1" applyFill="1" applyBorder="1" applyAlignment="1">
      <alignment wrapText="1"/>
    </xf>
    <xf numFmtId="0" fontId="16" fillId="7" borderId="8" xfId="3" applyFont="1" applyFill="1" applyBorder="1" applyAlignment="1">
      <alignment vertical="top" wrapText="1"/>
    </xf>
    <xf numFmtId="1" fontId="0" fillId="7" borderId="8" xfId="0" applyNumberFormat="1" applyFill="1" applyBorder="1"/>
    <xf numFmtId="0" fontId="15" fillId="5" borderId="8" xfId="0" applyFont="1" applyFill="1" applyBorder="1"/>
  </cellXfs>
  <cellStyles count="4">
    <cellStyle name="Normal" xfId="0" builtinId="0"/>
    <cellStyle name="Normal 2" xfId="3"/>
    <cellStyle name="Normal 3" xfId="2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"/>
  <sheetViews>
    <sheetView tabSelected="1" workbookViewId="0">
      <selection activeCell="N28" sqref="N28"/>
    </sheetView>
  </sheetViews>
  <sheetFormatPr defaultRowHeight="15" x14ac:dyDescent="0.25"/>
  <cols>
    <col min="1" max="1" width="15.7109375" customWidth="1"/>
    <col min="2" max="2" width="17.28515625" customWidth="1"/>
    <col min="3" max="4" width="12.85546875" customWidth="1"/>
    <col min="8" max="8" width="10.85546875" customWidth="1"/>
    <col min="10" max="10" width="11.5703125" customWidth="1"/>
  </cols>
  <sheetData>
    <row r="1" spans="1:16" s="5" customFormat="1" ht="63" x14ac:dyDescent="0.25">
      <c r="A1" s="1" t="s">
        <v>0</v>
      </c>
      <c r="B1" s="2" t="s">
        <v>1</v>
      </c>
      <c r="C1" s="3" t="s">
        <v>2</v>
      </c>
      <c r="D1" s="54" t="s">
        <v>16</v>
      </c>
      <c r="E1" s="4" t="s">
        <v>3</v>
      </c>
      <c r="F1" s="4" t="s">
        <v>4</v>
      </c>
      <c r="G1" s="4" t="s">
        <v>243</v>
      </c>
      <c r="H1" s="3" t="s">
        <v>5</v>
      </c>
      <c r="I1" s="3" t="s">
        <v>6</v>
      </c>
      <c r="J1" s="3" t="s">
        <v>7</v>
      </c>
      <c r="K1" s="3" t="s">
        <v>8</v>
      </c>
      <c r="L1" s="3" t="s">
        <v>9</v>
      </c>
      <c r="M1" s="5" t="s">
        <v>10</v>
      </c>
      <c r="N1" s="5" t="s">
        <v>78</v>
      </c>
    </row>
    <row r="2" spans="1:16" s="6" customFormat="1" x14ac:dyDescent="0.25">
      <c r="A2" s="18" t="s">
        <v>100</v>
      </c>
      <c r="B2" s="18" t="s">
        <v>101</v>
      </c>
      <c r="C2" s="78" t="s">
        <v>236</v>
      </c>
      <c r="D2" s="21" t="s">
        <v>19</v>
      </c>
      <c r="E2" s="55"/>
      <c r="F2" s="55"/>
      <c r="G2" s="55"/>
      <c r="H2" s="80">
        <v>1800</v>
      </c>
      <c r="I2" s="55"/>
      <c r="J2" s="55"/>
      <c r="K2" s="18">
        <v>1000</v>
      </c>
      <c r="L2" s="55"/>
      <c r="M2" s="7">
        <f>SUM(E2:L2)</f>
        <v>2800</v>
      </c>
      <c r="N2" s="7"/>
      <c r="O2" s="7"/>
      <c r="P2" s="7"/>
    </row>
    <row r="3" spans="1:16" s="6" customFormat="1" x14ac:dyDescent="0.25">
      <c r="A3" s="18" t="s">
        <v>103</v>
      </c>
      <c r="B3" s="18" t="s">
        <v>18</v>
      </c>
      <c r="C3" s="78" t="s">
        <v>20</v>
      </c>
      <c r="D3" s="21" t="s">
        <v>19</v>
      </c>
      <c r="E3" s="21"/>
      <c r="F3" s="21"/>
      <c r="G3" s="21"/>
      <c r="H3" s="21">
        <v>3500</v>
      </c>
      <c r="I3" s="21"/>
      <c r="J3" s="21"/>
      <c r="K3" s="21"/>
      <c r="L3" s="21"/>
      <c r="M3" s="7">
        <f t="shared" ref="M3:M19" si="0">SUM(E3:L3)</f>
        <v>3500</v>
      </c>
    </row>
    <row r="4" spans="1:16" s="8" customFormat="1" x14ac:dyDescent="0.25">
      <c r="A4" s="21" t="s">
        <v>22</v>
      </c>
      <c r="B4" s="21" t="s">
        <v>21</v>
      </c>
      <c r="C4" s="78" t="s">
        <v>24</v>
      </c>
      <c r="D4" s="21" t="s">
        <v>224</v>
      </c>
      <c r="E4" s="21"/>
      <c r="F4" s="21">
        <v>5820</v>
      </c>
      <c r="G4" s="21"/>
      <c r="H4" s="21"/>
      <c r="I4" s="21"/>
      <c r="J4" s="21"/>
      <c r="K4" s="21"/>
      <c r="L4" s="21"/>
      <c r="M4" s="7">
        <f t="shared" si="0"/>
        <v>5820</v>
      </c>
      <c r="N4" s="6"/>
      <c r="O4" s="6"/>
      <c r="P4" s="6"/>
    </row>
    <row r="5" spans="1:16" s="6" customFormat="1" x14ac:dyDescent="0.25">
      <c r="A5" s="21" t="s">
        <v>26</v>
      </c>
      <c r="B5" s="21" t="s">
        <v>25</v>
      </c>
      <c r="C5" s="78" t="s">
        <v>27</v>
      </c>
      <c r="D5" s="21" t="s">
        <v>224</v>
      </c>
      <c r="E5" s="21">
        <v>500</v>
      </c>
      <c r="F5" s="21">
        <v>7879</v>
      </c>
      <c r="G5" s="21"/>
      <c r="H5" s="21"/>
      <c r="I5" s="21"/>
      <c r="J5" s="21"/>
      <c r="K5" s="21"/>
      <c r="L5" s="21"/>
      <c r="M5" s="7">
        <f t="shared" si="0"/>
        <v>8379</v>
      </c>
    </row>
    <row r="6" spans="1:16" s="6" customFormat="1" x14ac:dyDescent="0.25">
      <c r="A6" s="18" t="s">
        <v>120</v>
      </c>
      <c r="B6" s="18" t="s">
        <v>121</v>
      </c>
      <c r="C6" s="78" t="s">
        <v>237</v>
      </c>
      <c r="D6" s="21" t="s">
        <v>19</v>
      </c>
      <c r="E6" s="21"/>
      <c r="F6" s="21"/>
      <c r="G6" s="21"/>
      <c r="H6" s="21">
        <v>1800</v>
      </c>
      <c r="I6" s="21"/>
      <c r="J6" s="21"/>
      <c r="K6" s="21"/>
      <c r="L6" s="21"/>
      <c r="M6" s="7">
        <f t="shared" si="0"/>
        <v>1800</v>
      </c>
    </row>
    <row r="7" spans="1:16" s="6" customFormat="1" x14ac:dyDescent="0.25">
      <c r="A7" s="21" t="s">
        <v>29</v>
      </c>
      <c r="B7" s="21" t="s">
        <v>28</v>
      </c>
      <c r="C7" s="78" t="s">
        <v>30</v>
      </c>
      <c r="D7" s="21" t="s">
        <v>224</v>
      </c>
      <c r="E7" s="21"/>
      <c r="F7" s="21">
        <v>5820</v>
      </c>
      <c r="G7" s="21"/>
      <c r="H7" s="21"/>
      <c r="I7" s="21"/>
      <c r="J7" s="21"/>
      <c r="K7" s="21"/>
      <c r="L7" s="21"/>
      <c r="M7" s="7">
        <f t="shared" si="0"/>
        <v>5820</v>
      </c>
    </row>
    <row r="8" spans="1:16" s="86" customFormat="1" x14ac:dyDescent="0.25">
      <c r="A8" s="29" t="s">
        <v>32</v>
      </c>
      <c r="B8" s="29" t="s">
        <v>31</v>
      </c>
      <c r="C8" s="96" t="s">
        <v>33</v>
      </c>
      <c r="D8" s="29" t="s">
        <v>19</v>
      </c>
      <c r="E8" s="29">
        <v>750</v>
      </c>
      <c r="F8" s="29"/>
      <c r="G8" s="29"/>
      <c r="H8" s="29"/>
      <c r="I8" s="29"/>
      <c r="J8" s="79">
        <v>8493</v>
      </c>
      <c r="K8" s="29"/>
      <c r="L8" s="29"/>
      <c r="M8" s="87">
        <f t="shared" si="0"/>
        <v>9243</v>
      </c>
      <c r="N8" s="81" t="s">
        <v>252</v>
      </c>
      <c r="O8" s="81"/>
    </row>
    <row r="9" spans="1:16" s="8" customFormat="1" x14ac:dyDescent="0.25">
      <c r="A9" s="18" t="s">
        <v>145</v>
      </c>
      <c r="B9" s="18" t="s">
        <v>147</v>
      </c>
      <c r="C9" s="78" t="s">
        <v>241</v>
      </c>
      <c r="D9" s="21" t="s">
        <v>19</v>
      </c>
      <c r="E9" s="21"/>
      <c r="F9" s="21">
        <v>192</v>
      </c>
      <c r="G9" s="21"/>
      <c r="H9" s="21"/>
      <c r="I9" s="21"/>
      <c r="J9" s="21"/>
      <c r="K9" s="21"/>
      <c r="L9" s="21"/>
      <c r="M9" s="7">
        <f t="shared" si="0"/>
        <v>192</v>
      </c>
      <c r="N9" s="6"/>
      <c r="O9" s="6"/>
      <c r="P9" s="6"/>
    </row>
    <row r="10" spans="1:16" x14ac:dyDescent="0.25">
      <c r="A10" s="21" t="s">
        <v>35</v>
      </c>
      <c r="B10" s="21" t="s">
        <v>34</v>
      </c>
      <c r="C10" s="78" t="s">
        <v>36</v>
      </c>
      <c r="D10" s="21" t="s">
        <v>19</v>
      </c>
      <c r="E10" s="21">
        <v>750</v>
      </c>
      <c r="F10" s="21"/>
      <c r="G10" s="21"/>
      <c r="H10" s="21"/>
      <c r="I10" s="21"/>
      <c r="J10" s="21"/>
      <c r="K10" s="21"/>
      <c r="L10" s="21"/>
      <c r="M10" s="7">
        <f t="shared" si="0"/>
        <v>750</v>
      </c>
      <c r="N10" s="6"/>
      <c r="O10" s="6"/>
      <c r="P10" s="6"/>
    </row>
    <row r="11" spans="1:16" x14ac:dyDescent="0.25">
      <c r="A11" s="21" t="s">
        <v>38</v>
      </c>
      <c r="B11" s="21" t="s">
        <v>37</v>
      </c>
      <c r="C11" s="78" t="s">
        <v>39</v>
      </c>
      <c r="D11" s="21" t="s">
        <v>19</v>
      </c>
      <c r="E11" s="21">
        <v>500</v>
      </c>
      <c r="F11" s="21"/>
      <c r="G11" s="21"/>
      <c r="H11" s="21"/>
      <c r="I11" s="21"/>
      <c r="J11" s="21">
        <v>8493</v>
      </c>
      <c r="K11" s="21"/>
      <c r="L11" s="21"/>
      <c r="M11" s="7">
        <f t="shared" si="0"/>
        <v>8993</v>
      </c>
      <c r="N11" s="6" t="s">
        <v>225</v>
      </c>
      <c r="O11" s="6"/>
      <c r="P11" s="6"/>
    </row>
    <row r="12" spans="1:16" x14ac:dyDescent="0.25">
      <c r="A12" s="21" t="s">
        <v>42</v>
      </c>
      <c r="B12" s="21" t="s">
        <v>41</v>
      </c>
      <c r="C12" s="78" t="s">
        <v>43</v>
      </c>
      <c r="D12" s="21" t="s">
        <v>224</v>
      </c>
      <c r="E12" s="21">
        <v>1000</v>
      </c>
      <c r="F12" s="18"/>
      <c r="G12" s="18"/>
      <c r="H12" s="18"/>
      <c r="I12" s="18"/>
      <c r="J12" s="18"/>
      <c r="K12" s="18"/>
      <c r="L12" s="18"/>
      <c r="M12" s="7">
        <f t="shared" si="0"/>
        <v>1000</v>
      </c>
    </row>
    <row r="13" spans="1:16" x14ac:dyDescent="0.25">
      <c r="A13" s="18" t="s">
        <v>176</v>
      </c>
      <c r="B13" s="18" t="s">
        <v>177</v>
      </c>
      <c r="C13" s="78" t="s">
        <v>239</v>
      </c>
      <c r="D13" s="21" t="s">
        <v>19</v>
      </c>
      <c r="E13" s="18"/>
      <c r="F13" s="18"/>
      <c r="G13" s="18"/>
      <c r="H13" s="18"/>
      <c r="I13" s="18">
        <v>1000</v>
      </c>
      <c r="J13" s="18"/>
      <c r="K13" s="18"/>
      <c r="L13" s="18"/>
      <c r="M13" s="7">
        <f t="shared" si="0"/>
        <v>1000</v>
      </c>
    </row>
    <row r="14" spans="1:16" s="8" customFormat="1" x14ac:dyDescent="0.25">
      <c r="A14" s="18" t="s">
        <v>45</v>
      </c>
      <c r="B14" s="18" t="s">
        <v>44</v>
      </c>
      <c r="C14" s="78" t="s">
        <v>46</v>
      </c>
      <c r="D14" s="21" t="s">
        <v>19</v>
      </c>
      <c r="E14" s="21">
        <v>250</v>
      </c>
      <c r="F14" s="21"/>
      <c r="G14" s="21">
        <v>3193</v>
      </c>
      <c r="H14" s="21"/>
      <c r="I14" s="21"/>
      <c r="J14" s="21"/>
      <c r="K14" s="21"/>
      <c r="L14" s="21"/>
      <c r="M14" s="7">
        <f t="shared" si="0"/>
        <v>3443</v>
      </c>
      <c r="N14" s="6" t="s">
        <v>225</v>
      </c>
      <c r="O14" s="6"/>
      <c r="P14" s="6"/>
    </row>
    <row r="15" spans="1:16" x14ac:dyDescent="0.25">
      <c r="A15" s="21" t="s">
        <v>48</v>
      </c>
      <c r="B15" s="21" t="s">
        <v>47</v>
      </c>
      <c r="C15" s="78" t="s">
        <v>49</v>
      </c>
      <c r="D15" s="21" t="s">
        <v>224</v>
      </c>
      <c r="E15" s="21">
        <v>1000</v>
      </c>
      <c r="F15" s="18">
        <v>1821</v>
      </c>
      <c r="G15" s="21"/>
      <c r="H15" s="21"/>
      <c r="I15" s="21"/>
      <c r="J15" s="21"/>
      <c r="K15" s="21"/>
      <c r="L15" s="21"/>
      <c r="M15" s="7">
        <f t="shared" si="0"/>
        <v>2821</v>
      </c>
      <c r="N15" s="6"/>
      <c r="O15" s="6"/>
      <c r="P15" s="6"/>
    </row>
    <row r="16" spans="1:16" x14ac:dyDescent="0.25">
      <c r="A16" s="18" t="s">
        <v>191</v>
      </c>
      <c r="B16" s="18" t="s">
        <v>193</v>
      </c>
      <c r="C16" s="78" t="s">
        <v>238</v>
      </c>
      <c r="D16" s="21" t="s">
        <v>19</v>
      </c>
      <c r="E16" s="18"/>
      <c r="F16" s="18"/>
      <c r="G16" s="18"/>
      <c r="H16" s="18"/>
      <c r="I16" s="18"/>
      <c r="J16" s="18"/>
      <c r="K16" s="18"/>
      <c r="L16" s="18">
        <v>500</v>
      </c>
      <c r="M16" s="7">
        <f t="shared" si="0"/>
        <v>500</v>
      </c>
    </row>
    <row r="17" spans="1:16" x14ac:dyDescent="0.25">
      <c r="A17" s="21" t="s">
        <v>203</v>
      </c>
      <c r="B17" s="21" t="s">
        <v>204</v>
      </c>
      <c r="C17" s="78" t="s">
        <v>240</v>
      </c>
      <c r="D17" s="21" t="s">
        <v>19</v>
      </c>
      <c r="E17" s="18"/>
      <c r="F17" s="21">
        <v>1144</v>
      </c>
      <c r="G17" s="18"/>
      <c r="H17" s="18"/>
      <c r="I17" s="18"/>
      <c r="J17" s="18"/>
      <c r="K17" s="18"/>
      <c r="L17" s="18"/>
      <c r="M17" s="7">
        <f t="shared" si="0"/>
        <v>1144</v>
      </c>
    </row>
    <row r="18" spans="1:16" s="8" customFormat="1" x14ac:dyDescent="0.25">
      <c r="A18" s="21" t="s">
        <v>12</v>
      </c>
      <c r="B18" s="21" t="s">
        <v>50</v>
      </c>
      <c r="C18" s="78" t="s">
        <v>51</v>
      </c>
      <c r="D18" s="21" t="s">
        <v>19</v>
      </c>
      <c r="E18" s="18">
        <v>750</v>
      </c>
      <c r="F18" s="18"/>
      <c r="G18" s="18"/>
      <c r="H18" s="18"/>
      <c r="I18" s="18"/>
      <c r="J18" s="18"/>
      <c r="K18" s="18"/>
      <c r="L18" s="18"/>
      <c r="M18" s="7">
        <f t="shared" si="0"/>
        <v>750</v>
      </c>
      <c r="N18"/>
      <c r="O18"/>
      <c r="P18"/>
    </row>
    <row r="19" spans="1:16" x14ac:dyDescent="0.25">
      <c r="A19" s="21" t="s">
        <v>53</v>
      </c>
      <c r="B19" s="21" t="s">
        <v>52</v>
      </c>
      <c r="C19" s="78" t="s">
        <v>54</v>
      </c>
      <c r="D19" s="21" t="s">
        <v>19</v>
      </c>
      <c r="E19" s="18">
        <v>500</v>
      </c>
      <c r="F19" s="18"/>
      <c r="G19" s="18">
        <v>3193</v>
      </c>
      <c r="H19" s="18"/>
      <c r="I19" s="18"/>
      <c r="J19" s="18"/>
      <c r="K19" s="18"/>
      <c r="L19" s="18"/>
      <c r="M19" s="7">
        <f t="shared" si="0"/>
        <v>3693</v>
      </c>
      <c r="N19" t="s">
        <v>225</v>
      </c>
    </row>
    <row r="20" spans="1:16" x14ac:dyDescent="0.25">
      <c r="A20" s="6"/>
      <c r="B20" s="6"/>
      <c r="C20" s="6"/>
      <c r="D20" s="6"/>
    </row>
    <row r="21" spans="1:16" s="6" customFormat="1" x14ac:dyDescent="0.25">
      <c r="E21"/>
      <c r="F21"/>
      <c r="G21"/>
      <c r="H21"/>
      <c r="I21"/>
      <c r="J21"/>
      <c r="K21"/>
      <c r="L21" s="76" t="s">
        <v>10</v>
      </c>
      <c r="M21" s="77">
        <f>SUM(M2:M19)</f>
        <v>61648</v>
      </c>
      <c r="N21"/>
      <c r="O21"/>
      <c r="P21"/>
    </row>
    <row r="22" spans="1:16" x14ac:dyDescent="0.25">
      <c r="A22" s="6"/>
      <c r="B22" s="6"/>
      <c r="C22" s="6"/>
      <c r="D22" s="6"/>
      <c r="E22">
        <f>SUM(E2:E19)</f>
        <v>6000</v>
      </c>
      <c r="F22">
        <f t="shared" ref="F22:K22" si="1">SUM(F2:F19)</f>
        <v>22676</v>
      </c>
      <c r="G22">
        <f t="shared" si="1"/>
        <v>6386</v>
      </c>
      <c r="H22">
        <f t="shared" si="1"/>
        <v>7100</v>
      </c>
      <c r="I22">
        <f t="shared" si="1"/>
        <v>1000</v>
      </c>
      <c r="J22">
        <f t="shared" si="1"/>
        <v>16986</v>
      </c>
      <c r="K22">
        <f t="shared" si="1"/>
        <v>1000</v>
      </c>
    </row>
    <row r="23" spans="1:16" x14ac:dyDescent="0.25">
      <c r="A23" s="6"/>
      <c r="B23" s="6"/>
      <c r="C23" s="6"/>
      <c r="D23" s="6"/>
    </row>
    <row r="24" spans="1:16" x14ac:dyDescent="0.25">
      <c r="A24" s="6"/>
      <c r="B24" s="6"/>
      <c r="C24" s="6"/>
      <c r="D24" s="6"/>
    </row>
    <row r="25" spans="1:16" x14ac:dyDescent="0.25">
      <c r="A25" s="6"/>
      <c r="B25" s="6"/>
      <c r="C25" s="6"/>
      <c r="D25" s="6"/>
    </row>
    <row r="26" spans="1:16" x14ac:dyDescent="0.25">
      <c r="A26" s="6"/>
      <c r="B26" s="6"/>
      <c r="C26" s="6"/>
      <c r="D26" s="6"/>
    </row>
  </sheetData>
  <sortState ref="A30:W48">
    <sortCondition ref="C30:C48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workbookViewId="0">
      <pane ySplit="1" topLeftCell="A2" activePane="bottomLeft" state="frozen"/>
      <selection pane="bottomLeft" activeCell="M20" sqref="M20"/>
    </sheetView>
  </sheetViews>
  <sheetFormatPr defaultColWidth="9.140625" defaultRowHeight="15" x14ac:dyDescent="0.25"/>
  <cols>
    <col min="1" max="1" width="12.5703125" style="6" customWidth="1"/>
    <col min="2" max="2" width="18" style="6" customWidth="1"/>
    <col min="3" max="3" width="7.85546875" style="6" customWidth="1"/>
    <col min="4" max="4" width="17.140625" style="6" customWidth="1"/>
    <col min="5" max="5" width="14.42578125" style="10" customWidth="1"/>
    <col min="6" max="6" width="16.140625" style="6" customWidth="1"/>
    <col min="7" max="7" width="19.140625" style="6" customWidth="1"/>
    <col min="8" max="8" width="13.85546875" style="6" customWidth="1"/>
    <col min="9" max="9" width="7.42578125" style="6" customWidth="1"/>
    <col min="10" max="10" width="6.85546875" style="6" customWidth="1"/>
    <col min="11" max="11" width="22.7109375" style="64" customWidth="1"/>
    <col min="12" max="16384" width="9.140625" style="6"/>
  </cols>
  <sheetData>
    <row r="1" spans="1:12" s="5" customFormat="1" ht="47.25" x14ac:dyDescent="0.25">
      <c r="A1" s="44" t="s">
        <v>1</v>
      </c>
      <c r="B1" s="45" t="s">
        <v>15</v>
      </c>
      <c r="C1" s="45" t="s">
        <v>16</v>
      </c>
      <c r="D1" s="46" t="s">
        <v>2</v>
      </c>
      <c r="E1" s="47" t="s">
        <v>56</v>
      </c>
      <c r="F1" s="5" t="s">
        <v>17</v>
      </c>
      <c r="G1" s="11" t="s">
        <v>251</v>
      </c>
      <c r="H1" s="5" t="s">
        <v>55</v>
      </c>
      <c r="I1" s="47" t="s">
        <v>242</v>
      </c>
      <c r="J1" s="46" t="s">
        <v>7</v>
      </c>
      <c r="K1" s="59" t="s">
        <v>78</v>
      </c>
      <c r="L1" s="5" t="s">
        <v>10</v>
      </c>
    </row>
    <row r="2" spans="1:12" s="5" customFormat="1" ht="45" x14ac:dyDescent="0.25">
      <c r="A2" s="17" t="s">
        <v>79</v>
      </c>
      <c r="B2" s="17" t="s">
        <v>80</v>
      </c>
      <c r="C2" s="55" t="s">
        <v>226</v>
      </c>
      <c r="D2" s="66" t="s">
        <v>227</v>
      </c>
      <c r="E2" s="56"/>
      <c r="F2" s="55">
        <v>5820</v>
      </c>
      <c r="G2" s="57"/>
      <c r="H2" s="58"/>
      <c r="I2" s="72"/>
      <c r="J2" s="73">
        <v>5622</v>
      </c>
      <c r="K2" s="68" t="s">
        <v>250</v>
      </c>
      <c r="L2" s="55">
        <f>SUM(E2:J2)</f>
        <v>11442</v>
      </c>
    </row>
    <row r="3" spans="1:12" s="5" customFormat="1" ht="15.75" x14ac:dyDescent="0.25">
      <c r="A3" s="92" t="s">
        <v>255</v>
      </c>
      <c r="B3" s="92" t="s">
        <v>256</v>
      </c>
      <c r="C3" s="83" t="s">
        <v>19</v>
      </c>
      <c r="D3" s="81" t="s">
        <v>258</v>
      </c>
      <c r="E3" s="82"/>
      <c r="F3" s="83"/>
      <c r="G3" s="92">
        <v>1700</v>
      </c>
      <c r="H3" s="84"/>
      <c r="I3" s="93"/>
      <c r="J3" s="85"/>
      <c r="K3" s="94"/>
      <c r="L3" s="83">
        <v>1700</v>
      </c>
    </row>
    <row r="4" spans="1:12" x14ac:dyDescent="0.25">
      <c r="A4" s="18" t="s">
        <v>123</v>
      </c>
      <c r="B4" s="18" t="s">
        <v>125</v>
      </c>
      <c r="C4" s="48" t="s">
        <v>19</v>
      </c>
      <c r="D4" s="66" t="s">
        <v>230</v>
      </c>
      <c r="E4" s="49"/>
      <c r="F4" s="21"/>
      <c r="G4" s="21">
        <v>1700</v>
      </c>
      <c r="H4" s="21"/>
      <c r="I4" s="49"/>
      <c r="J4" s="49"/>
      <c r="K4" s="69"/>
      <c r="L4" s="55">
        <f>SUM(E4:J4)</f>
        <v>1700</v>
      </c>
    </row>
    <row r="5" spans="1:12" ht="30" x14ac:dyDescent="0.25">
      <c r="A5" s="88" t="s">
        <v>253</v>
      </c>
      <c r="B5" s="88" t="s">
        <v>254</v>
      </c>
      <c r="C5" s="89" t="s">
        <v>23</v>
      </c>
      <c r="D5" s="90" t="s">
        <v>257</v>
      </c>
      <c r="E5" s="91"/>
      <c r="F5" s="88"/>
      <c r="G5" s="88"/>
      <c r="H5" s="88"/>
      <c r="I5" s="91">
        <v>4317</v>
      </c>
      <c r="J5" s="91"/>
      <c r="K5" s="85" t="s">
        <v>244</v>
      </c>
      <c r="L5" s="88">
        <v>4317</v>
      </c>
    </row>
    <row r="6" spans="1:12" x14ac:dyDescent="0.25">
      <c r="A6" s="18" t="s">
        <v>131</v>
      </c>
      <c r="B6" s="18" t="s">
        <v>132</v>
      </c>
      <c r="C6" s="48" t="s">
        <v>19</v>
      </c>
      <c r="D6" s="66" t="s">
        <v>231</v>
      </c>
      <c r="E6" s="49"/>
      <c r="F6" s="21"/>
      <c r="G6" s="21">
        <v>1700</v>
      </c>
      <c r="H6" s="21"/>
      <c r="I6" s="49"/>
      <c r="J6" s="49"/>
      <c r="K6" s="69"/>
      <c r="L6" s="55">
        <f>SUM(E6:J6)</f>
        <v>1700</v>
      </c>
    </row>
    <row r="7" spans="1:12" x14ac:dyDescent="0.25">
      <c r="A7" s="21" t="s">
        <v>137</v>
      </c>
      <c r="B7" s="21" t="s">
        <v>139</v>
      </c>
      <c r="C7" s="48" t="s">
        <v>23</v>
      </c>
      <c r="D7" s="66" t="s">
        <v>228</v>
      </c>
      <c r="E7" s="49"/>
      <c r="F7" s="21">
        <v>5820</v>
      </c>
      <c r="G7" s="21"/>
      <c r="H7" s="21"/>
      <c r="I7" s="49"/>
      <c r="J7" s="49"/>
      <c r="K7" s="69"/>
      <c r="L7" s="55">
        <f>SUM(E7:J7)</f>
        <v>5820</v>
      </c>
    </row>
    <row r="8" spans="1:12" ht="30" x14ac:dyDescent="0.25">
      <c r="A8" s="61" t="s">
        <v>245</v>
      </c>
      <c r="B8" s="61" t="s">
        <v>169</v>
      </c>
      <c r="C8" s="62" t="s">
        <v>23</v>
      </c>
      <c r="D8" s="65" t="s">
        <v>248</v>
      </c>
      <c r="E8" s="63"/>
      <c r="F8" s="61"/>
      <c r="G8" s="61"/>
      <c r="H8" s="61"/>
      <c r="I8" s="95">
        <v>4375</v>
      </c>
      <c r="J8" s="63"/>
      <c r="K8" s="70" t="s">
        <v>99</v>
      </c>
      <c r="L8" s="60"/>
    </row>
    <row r="9" spans="1:12" x14ac:dyDescent="0.25">
      <c r="A9" s="18" t="s">
        <v>153</v>
      </c>
      <c r="B9" s="18" t="s">
        <v>154</v>
      </c>
      <c r="C9" s="48" t="s">
        <v>19</v>
      </c>
      <c r="D9" s="67" t="s">
        <v>234</v>
      </c>
      <c r="E9" s="49">
        <v>750</v>
      </c>
      <c r="F9" s="21"/>
      <c r="G9" s="21"/>
      <c r="H9" s="21"/>
      <c r="I9" s="49"/>
      <c r="J9" s="49"/>
      <c r="K9" s="69"/>
      <c r="L9" s="55">
        <f>SUM(E9:J9)</f>
        <v>750</v>
      </c>
    </row>
    <row r="10" spans="1:12" x14ac:dyDescent="0.25">
      <c r="A10" s="21" t="s">
        <v>156</v>
      </c>
      <c r="B10" s="21" t="s">
        <v>158</v>
      </c>
      <c r="C10" s="48" t="s">
        <v>19</v>
      </c>
      <c r="D10" s="67" t="s">
        <v>235</v>
      </c>
      <c r="E10" s="49">
        <v>1000</v>
      </c>
      <c r="F10" s="21">
        <v>1521</v>
      </c>
      <c r="G10" s="21"/>
      <c r="H10" s="21"/>
      <c r="I10" s="49"/>
      <c r="J10" s="49"/>
      <c r="K10" s="69"/>
      <c r="L10" s="55">
        <f>SUM(E10:J10)</f>
        <v>2521</v>
      </c>
    </row>
    <row r="11" spans="1:12" ht="30" x14ac:dyDescent="0.25">
      <c r="A11" s="61" t="s">
        <v>246</v>
      </c>
      <c r="B11" s="61" t="s">
        <v>247</v>
      </c>
      <c r="C11" s="62" t="s">
        <v>23</v>
      </c>
      <c r="D11" s="65" t="s">
        <v>249</v>
      </c>
      <c r="E11" s="63"/>
      <c r="F11" s="61"/>
      <c r="G11" s="61"/>
      <c r="H11" s="61"/>
      <c r="I11" s="95">
        <v>4375</v>
      </c>
      <c r="J11" s="63"/>
      <c r="K11" s="70" t="s">
        <v>99</v>
      </c>
      <c r="L11" s="60"/>
    </row>
    <row r="12" spans="1:12" x14ac:dyDescent="0.25">
      <c r="A12" s="21" t="s">
        <v>171</v>
      </c>
      <c r="B12" s="21" t="s">
        <v>173</v>
      </c>
      <c r="C12" s="48" t="s">
        <v>23</v>
      </c>
      <c r="D12" s="66" t="s">
        <v>229</v>
      </c>
      <c r="E12" s="49">
        <v>750</v>
      </c>
      <c r="F12" s="21">
        <v>5506</v>
      </c>
      <c r="G12" s="21"/>
      <c r="H12" s="79">
        <v>2188</v>
      </c>
      <c r="I12" s="21"/>
      <c r="J12" s="21"/>
      <c r="K12" s="71"/>
      <c r="L12" s="55">
        <f>SUM(E12:J12)</f>
        <v>8444</v>
      </c>
    </row>
    <row r="13" spans="1:12" x14ac:dyDescent="0.25">
      <c r="A13" s="18" t="s">
        <v>183</v>
      </c>
      <c r="B13" s="18" t="s">
        <v>184</v>
      </c>
      <c r="C13" s="48" t="s">
        <v>19</v>
      </c>
      <c r="D13" s="66" t="s">
        <v>232</v>
      </c>
      <c r="E13" s="21"/>
      <c r="F13" s="21"/>
      <c r="G13" s="50">
        <v>1700</v>
      </c>
      <c r="H13" s="51"/>
      <c r="I13" s="21"/>
      <c r="J13" s="21"/>
      <c r="K13" s="71"/>
      <c r="L13" s="55">
        <f>SUM(E13:J13)</f>
        <v>1700</v>
      </c>
    </row>
    <row r="14" spans="1:12" x14ac:dyDescent="0.25">
      <c r="A14" s="18" t="s">
        <v>185</v>
      </c>
      <c r="B14" s="18" t="s">
        <v>186</v>
      </c>
      <c r="C14" s="48" t="s">
        <v>19</v>
      </c>
      <c r="D14" s="66" t="s">
        <v>233</v>
      </c>
      <c r="E14" s="21"/>
      <c r="F14" s="21"/>
      <c r="G14" s="21">
        <v>3000</v>
      </c>
      <c r="H14" s="21"/>
      <c r="I14" s="21"/>
      <c r="J14" s="21"/>
      <c r="K14" s="71"/>
      <c r="L14" s="55">
        <f>SUM(E14:J14)</f>
        <v>3000</v>
      </c>
    </row>
    <row r="16" spans="1:12" x14ac:dyDescent="0.25">
      <c r="E16" s="10">
        <f>SUM(E2:E14)</f>
        <v>2500</v>
      </c>
      <c r="F16" s="10">
        <f>SUM(F2:F14)</f>
        <v>18667</v>
      </c>
      <c r="G16" s="10">
        <f>SUM(G2:G14)</f>
        <v>9800</v>
      </c>
      <c r="H16" s="10">
        <f>SUM(H2:H14)</f>
        <v>2188</v>
      </c>
      <c r="I16" s="10">
        <f>SUM(I2:I14)</f>
        <v>13067</v>
      </c>
      <c r="J16" s="74" t="s">
        <v>10</v>
      </c>
      <c r="K16" s="75"/>
      <c r="L16" s="74">
        <f>SUM(L2:L14)</f>
        <v>43094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W55"/>
  <sheetViews>
    <sheetView workbookViewId="0">
      <selection activeCell="H59" sqref="H59"/>
    </sheetView>
  </sheetViews>
  <sheetFormatPr defaultRowHeight="15" x14ac:dyDescent="0.25"/>
  <cols>
    <col min="8" max="8" width="22.28515625" customWidth="1"/>
    <col min="14" max="15" width="9.140625" customWidth="1"/>
    <col min="16" max="16" width="19.5703125" customWidth="1"/>
    <col min="18" max="18" width="11.28515625" customWidth="1"/>
    <col min="19" max="19" width="27.85546875" customWidth="1"/>
    <col min="20" max="20" width="12" customWidth="1"/>
    <col min="21" max="22" width="12" style="40" customWidth="1"/>
    <col min="23" max="23" width="19.5703125" style="41" customWidth="1"/>
  </cols>
  <sheetData>
    <row r="1" spans="1:23" ht="38.25" customHeight="1" x14ac:dyDescent="0.25">
      <c r="A1" s="12" t="s">
        <v>57</v>
      </c>
      <c r="B1" s="12" t="s">
        <v>58</v>
      </c>
      <c r="C1" s="12" t="s">
        <v>59</v>
      </c>
      <c r="D1" s="12" t="s">
        <v>60</v>
      </c>
      <c r="E1" s="12" t="s">
        <v>61</v>
      </c>
      <c r="F1" s="12" t="s">
        <v>62</v>
      </c>
      <c r="G1" s="12" t="s">
        <v>63</v>
      </c>
      <c r="H1" s="12" t="s">
        <v>64</v>
      </c>
      <c r="I1" s="12" t="s">
        <v>65</v>
      </c>
      <c r="J1" s="12" t="s">
        <v>66</v>
      </c>
      <c r="K1" s="12" t="s">
        <v>67</v>
      </c>
      <c r="L1" s="12" t="s">
        <v>68</v>
      </c>
      <c r="M1" s="12" t="s">
        <v>69</v>
      </c>
      <c r="N1" s="12" t="s">
        <v>70</v>
      </c>
      <c r="O1" s="12" t="s">
        <v>71</v>
      </c>
      <c r="P1" s="12" t="s">
        <v>72</v>
      </c>
      <c r="Q1" s="12" t="s">
        <v>73</v>
      </c>
      <c r="R1" s="12" t="s">
        <v>3</v>
      </c>
      <c r="S1" s="13" t="s">
        <v>74</v>
      </c>
      <c r="T1" s="14" t="s">
        <v>75</v>
      </c>
      <c r="U1" s="15" t="s">
        <v>76</v>
      </c>
      <c r="V1" s="15" t="s">
        <v>77</v>
      </c>
      <c r="W1" s="16" t="s">
        <v>78</v>
      </c>
    </row>
    <row r="2" spans="1:23" ht="38.25" customHeight="1" x14ac:dyDescent="0.25">
      <c r="A2" s="21" t="s">
        <v>14</v>
      </c>
      <c r="B2" s="21" t="s">
        <v>19</v>
      </c>
      <c r="C2" s="21" t="s">
        <v>82</v>
      </c>
      <c r="D2" s="21">
        <v>1</v>
      </c>
      <c r="E2" s="18" t="s">
        <v>83</v>
      </c>
      <c r="F2" s="18">
        <v>2144</v>
      </c>
      <c r="G2" s="18" t="s">
        <v>84</v>
      </c>
      <c r="H2" s="18" t="s">
        <v>85</v>
      </c>
      <c r="I2" s="18" t="s">
        <v>23</v>
      </c>
      <c r="J2" s="18" t="s">
        <v>86</v>
      </c>
      <c r="K2" s="18" t="s">
        <v>87</v>
      </c>
      <c r="L2" s="18">
        <v>33666</v>
      </c>
      <c r="M2" s="18">
        <v>22137</v>
      </c>
      <c r="N2" s="18">
        <v>0</v>
      </c>
      <c r="O2" s="18">
        <v>3394</v>
      </c>
      <c r="P2" s="18">
        <v>30272</v>
      </c>
      <c r="Q2" s="18">
        <f>5820-O2</f>
        <v>2426</v>
      </c>
      <c r="R2" s="22">
        <v>500</v>
      </c>
      <c r="S2" s="36">
        <v>4325</v>
      </c>
      <c r="T2" s="18">
        <f>SUM(Q2:S2)</f>
        <v>7251</v>
      </c>
      <c r="U2" s="20">
        <f t="shared" ref="U2:U47" si="0">T2/L2</f>
        <v>0.2153805025842096</v>
      </c>
      <c r="V2" s="20">
        <f t="shared" ref="V2:V47" si="1">T2/M2</f>
        <v>0.32755115869358992</v>
      </c>
      <c r="W2" s="36" t="s">
        <v>88</v>
      </c>
    </row>
    <row r="3" spans="1:23" ht="60" x14ac:dyDescent="0.25">
      <c r="A3" s="18" t="s">
        <v>89</v>
      </c>
      <c r="B3" s="18" t="s">
        <v>90</v>
      </c>
      <c r="C3" s="18" t="s">
        <v>13</v>
      </c>
      <c r="D3" s="18">
        <v>1</v>
      </c>
      <c r="E3" s="18" t="s">
        <v>91</v>
      </c>
      <c r="F3" s="18">
        <v>98225</v>
      </c>
      <c r="G3" s="18" t="s">
        <v>84</v>
      </c>
      <c r="H3" s="18" t="s">
        <v>92</v>
      </c>
      <c r="I3" s="18" t="s">
        <v>23</v>
      </c>
      <c r="J3" s="18" t="s">
        <v>86</v>
      </c>
      <c r="K3" s="18" t="s">
        <v>93</v>
      </c>
      <c r="L3" s="18">
        <v>23115</v>
      </c>
      <c r="M3" s="18">
        <v>9579</v>
      </c>
      <c r="N3" s="18">
        <v>0</v>
      </c>
      <c r="O3" s="18">
        <v>3325</v>
      </c>
      <c r="P3" s="18">
        <v>19790</v>
      </c>
      <c r="Q3" s="18"/>
      <c r="R3" s="18"/>
      <c r="S3" s="25">
        <v>3000</v>
      </c>
      <c r="T3" s="18">
        <v>3000</v>
      </c>
      <c r="U3" s="20">
        <f t="shared" si="0"/>
        <v>0.12978585334198572</v>
      </c>
      <c r="V3" s="20">
        <f t="shared" si="1"/>
        <v>0.31318509238960224</v>
      </c>
      <c r="W3" s="24" t="s">
        <v>94</v>
      </c>
    </row>
    <row r="4" spans="1:23" ht="30" x14ac:dyDescent="0.25">
      <c r="A4" s="26" t="s">
        <v>95</v>
      </c>
      <c r="B4" s="26" t="s">
        <v>96</v>
      </c>
      <c r="C4" s="26" t="s">
        <v>13</v>
      </c>
      <c r="D4" s="26">
        <v>1</v>
      </c>
      <c r="E4" s="26" t="s">
        <v>97</v>
      </c>
      <c r="F4" s="26">
        <v>59725</v>
      </c>
      <c r="G4" s="26" t="s">
        <v>84</v>
      </c>
      <c r="H4" s="26" t="s">
        <v>85</v>
      </c>
      <c r="I4" s="26" t="s">
        <v>23</v>
      </c>
      <c r="J4" s="26" t="s">
        <v>86</v>
      </c>
      <c r="K4" s="26" t="s">
        <v>98</v>
      </c>
      <c r="L4" s="26">
        <v>33666</v>
      </c>
      <c r="M4" s="26">
        <v>22137</v>
      </c>
      <c r="N4" s="26">
        <v>0</v>
      </c>
      <c r="O4" s="26">
        <v>132</v>
      </c>
      <c r="P4" s="26">
        <v>33534</v>
      </c>
      <c r="Q4" s="26">
        <f>5820-O4</f>
        <v>5688</v>
      </c>
      <c r="R4" s="26"/>
      <c r="S4" s="27">
        <v>4325</v>
      </c>
      <c r="T4" s="26">
        <f t="shared" ref="T4:T47" si="2">SUM(Q4:S4)</f>
        <v>10013</v>
      </c>
      <c r="U4" s="20">
        <f t="shared" si="0"/>
        <v>0.2974217311233886</v>
      </c>
      <c r="V4" s="20">
        <f t="shared" si="1"/>
        <v>0.45231964584180334</v>
      </c>
      <c r="W4" s="28" t="s">
        <v>99</v>
      </c>
    </row>
    <row r="5" spans="1:23" ht="30" x14ac:dyDescent="0.25">
      <c r="A5" s="21" t="s">
        <v>109</v>
      </c>
      <c r="B5" s="21" t="s">
        <v>110</v>
      </c>
      <c r="C5" s="21" t="s">
        <v>111</v>
      </c>
      <c r="D5" s="21">
        <v>1</v>
      </c>
      <c r="E5" s="18" t="s">
        <v>112</v>
      </c>
      <c r="F5" s="18">
        <v>20740</v>
      </c>
      <c r="G5" s="18" t="s">
        <v>84</v>
      </c>
      <c r="H5" s="18" t="s">
        <v>85</v>
      </c>
      <c r="I5" s="18" t="s">
        <v>23</v>
      </c>
      <c r="J5" s="18" t="s">
        <v>86</v>
      </c>
      <c r="K5" s="18" t="s">
        <v>113</v>
      </c>
      <c r="L5" s="18">
        <v>33666</v>
      </c>
      <c r="M5" s="18">
        <v>22137</v>
      </c>
      <c r="N5" s="18">
        <v>0</v>
      </c>
      <c r="O5" s="18">
        <v>4064</v>
      </c>
      <c r="P5" s="18">
        <v>29602</v>
      </c>
      <c r="Q5" s="18">
        <f>5820-O5</f>
        <v>1756</v>
      </c>
      <c r="R5" s="18"/>
      <c r="S5" s="23">
        <v>2188</v>
      </c>
      <c r="T5" s="18">
        <f t="shared" si="2"/>
        <v>3944</v>
      </c>
      <c r="U5" s="20">
        <f t="shared" si="0"/>
        <v>0.11715083466999346</v>
      </c>
      <c r="V5" s="20">
        <f t="shared" si="1"/>
        <v>0.17816325608709402</v>
      </c>
      <c r="W5" s="24" t="s">
        <v>55</v>
      </c>
    </row>
    <row r="6" spans="1:23" x14ac:dyDescent="0.25">
      <c r="A6" s="21" t="s">
        <v>116</v>
      </c>
      <c r="B6" s="21"/>
      <c r="C6" s="21" t="s">
        <v>117</v>
      </c>
      <c r="D6" s="21">
        <v>1</v>
      </c>
      <c r="E6" s="18" t="s">
        <v>118</v>
      </c>
      <c r="F6" s="18"/>
      <c r="G6" s="18"/>
      <c r="H6" s="18"/>
      <c r="I6" s="18"/>
      <c r="J6" s="18"/>
      <c r="K6" s="18"/>
      <c r="L6" s="18">
        <v>33666</v>
      </c>
      <c r="M6" s="18">
        <v>22137</v>
      </c>
      <c r="N6" s="18"/>
      <c r="O6" s="18"/>
      <c r="P6" s="18"/>
      <c r="Q6" s="18"/>
      <c r="R6" s="18"/>
      <c r="S6" s="23">
        <v>4325</v>
      </c>
      <c r="T6" s="18">
        <f t="shared" si="2"/>
        <v>4325</v>
      </c>
      <c r="U6" s="20">
        <f t="shared" si="0"/>
        <v>0.12846789045327631</v>
      </c>
      <c r="V6" s="20">
        <f t="shared" si="1"/>
        <v>0.19537426028820526</v>
      </c>
      <c r="W6" s="24" t="s">
        <v>119</v>
      </c>
    </row>
    <row r="7" spans="1:23" ht="30" x14ac:dyDescent="0.25">
      <c r="A7" s="18" t="s">
        <v>123</v>
      </c>
      <c r="B7" s="18" t="s">
        <v>124</v>
      </c>
      <c r="C7" s="18" t="s">
        <v>125</v>
      </c>
      <c r="D7" s="18">
        <v>1</v>
      </c>
      <c r="E7" s="18" t="s">
        <v>91</v>
      </c>
      <c r="F7" s="18">
        <v>98312</v>
      </c>
      <c r="G7" s="18" t="s">
        <v>84</v>
      </c>
      <c r="H7" s="18" t="s">
        <v>92</v>
      </c>
      <c r="I7" s="18" t="s">
        <v>23</v>
      </c>
      <c r="J7" s="18" t="s">
        <v>86</v>
      </c>
      <c r="K7" s="18" t="s">
        <v>126</v>
      </c>
      <c r="L7" s="18">
        <v>23115</v>
      </c>
      <c r="M7" s="18">
        <v>9579</v>
      </c>
      <c r="N7" s="18">
        <v>0</v>
      </c>
      <c r="O7" s="18">
        <v>0</v>
      </c>
      <c r="P7" s="18">
        <v>23115</v>
      </c>
      <c r="Q7" s="18"/>
      <c r="R7" s="18"/>
      <c r="S7" s="25">
        <v>1700</v>
      </c>
      <c r="T7" s="18">
        <f t="shared" si="2"/>
        <v>1700</v>
      </c>
      <c r="U7" s="20">
        <f t="shared" si="0"/>
        <v>7.3545316893791915E-2</v>
      </c>
      <c r="V7" s="20">
        <f t="shared" si="1"/>
        <v>0.17747155235410794</v>
      </c>
      <c r="W7" s="24" t="s">
        <v>94</v>
      </c>
    </row>
    <row r="8" spans="1:23" x14ac:dyDescent="0.25">
      <c r="A8" s="21" t="s">
        <v>127</v>
      </c>
      <c r="B8" s="21" t="s">
        <v>96</v>
      </c>
      <c r="C8" s="21" t="s">
        <v>128</v>
      </c>
      <c r="D8" s="21">
        <v>1</v>
      </c>
      <c r="E8" s="18" t="s">
        <v>129</v>
      </c>
      <c r="F8" s="18">
        <v>97405</v>
      </c>
      <c r="G8" s="18" t="s">
        <v>84</v>
      </c>
      <c r="H8" s="18" t="s">
        <v>85</v>
      </c>
      <c r="I8" s="18" t="s">
        <v>23</v>
      </c>
      <c r="J8" s="18" t="s">
        <v>86</v>
      </c>
      <c r="K8" s="18" t="s">
        <v>130</v>
      </c>
      <c r="L8" s="18">
        <v>33666</v>
      </c>
      <c r="M8" s="18">
        <v>22137</v>
      </c>
      <c r="N8" s="18">
        <v>0</v>
      </c>
      <c r="O8" s="18">
        <v>920</v>
      </c>
      <c r="P8" s="18">
        <v>32746</v>
      </c>
      <c r="Q8" s="18">
        <f>5820-O8</f>
        <v>4900</v>
      </c>
      <c r="R8" s="18"/>
      <c r="S8" s="23"/>
      <c r="T8" s="18">
        <f t="shared" si="2"/>
        <v>4900</v>
      </c>
      <c r="U8" s="20">
        <f t="shared" si="0"/>
        <v>0.14554743658290265</v>
      </c>
      <c r="V8" s="20">
        <f t="shared" si="1"/>
        <v>0.22134887292767763</v>
      </c>
      <c r="W8" s="24"/>
    </row>
    <row r="9" spans="1:23" x14ac:dyDescent="0.25">
      <c r="A9" s="18" t="s">
        <v>131</v>
      </c>
      <c r="B9" s="18" t="s">
        <v>19</v>
      </c>
      <c r="C9" s="18" t="s">
        <v>132</v>
      </c>
      <c r="D9" s="18">
        <v>1</v>
      </c>
      <c r="E9" s="18" t="s">
        <v>91</v>
      </c>
      <c r="F9" s="18">
        <v>98439</v>
      </c>
      <c r="G9" s="18" t="s">
        <v>84</v>
      </c>
      <c r="H9" s="18" t="s">
        <v>92</v>
      </c>
      <c r="I9" s="18" t="s">
        <v>23</v>
      </c>
      <c r="J9" s="18" t="s">
        <v>86</v>
      </c>
      <c r="K9" s="18" t="s">
        <v>133</v>
      </c>
      <c r="L9" s="18">
        <v>23115</v>
      </c>
      <c r="M9" s="18">
        <v>9579</v>
      </c>
      <c r="N9" s="18">
        <v>0</v>
      </c>
      <c r="O9" s="18">
        <v>0</v>
      </c>
      <c r="P9" s="18">
        <v>23115</v>
      </c>
      <c r="Q9" s="18"/>
      <c r="R9" s="18"/>
      <c r="S9" s="25">
        <v>1700</v>
      </c>
      <c r="T9" s="18">
        <f t="shared" si="2"/>
        <v>1700</v>
      </c>
      <c r="U9" s="20">
        <f t="shared" si="0"/>
        <v>7.3545316893791915E-2</v>
      </c>
      <c r="V9" s="20">
        <f t="shared" si="1"/>
        <v>0.17747155235410794</v>
      </c>
      <c r="W9" s="24" t="s">
        <v>94</v>
      </c>
    </row>
    <row r="10" spans="1:23" x14ac:dyDescent="0.25">
      <c r="A10" s="18" t="s">
        <v>134</v>
      </c>
      <c r="B10" s="18" t="s">
        <v>19</v>
      </c>
      <c r="C10" s="18" t="s">
        <v>135</v>
      </c>
      <c r="D10" s="18">
        <v>1</v>
      </c>
      <c r="E10" s="18" t="s">
        <v>112</v>
      </c>
      <c r="F10" s="18">
        <v>21044</v>
      </c>
      <c r="G10" s="18" t="s">
        <v>84</v>
      </c>
      <c r="H10" s="18" t="s">
        <v>85</v>
      </c>
      <c r="I10" s="18" t="s">
        <v>23</v>
      </c>
      <c r="J10" s="18" t="s">
        <v>86</v>
      </c>
      <c r="K10" s="18" t="s">
        <v>130</v>
      </c>
      <c r="L10" s="18">
        <v>33666</v>
      </c>
      <c r="M10" s="18">
        <v>22137</v>
      </c>
      <c r="N10" s="18">
        <v>0</v>
      </c>
      <c r="O10" s="18">
        <v>154421</v>
      </c>
      <c r="P10" s="18">
        <v>0</v>
      </c>
      <c r="Q10" s="18"/>
      <c r="R10" s="18"/>
      <c r="S10" s="23">
        <v>8493</v>
      </c>
      <c r="T10" s="18">
        <f t="shared" si="2"/>
        <v>8493</v>
      </c>
      <c r="U10" s="20">
        <f t="shared" si="0"/>
        <v>0.25227232222420248</v>
      </c>
      <c r="V10" s="20">
        <f t="shared" si="1"/>
        <v>0.38365632199485022</v>
      </c>
      <c r="W10" s="24" t="s">
        <v>136</v>
      </c>
    </row>
    <row r="11" spans="1:23" ht="30" x14ac:dyDescent="0.25">
      <c r="A11" s="21" t="s">
        <v>137</v>
      </c>
      <c r="B11" s="21" t="s">
        <v>138</v>
      </c>
      <c r="C11" s="21" t="s">
        <v>139</v>
      </c>
      <c r="D11" s="21">
        <v>1</v>
      </c>
      <c r="E11" s="18" t="s">
        <v>129</v>
      </c>
      <c r="F11" s="18">
        <v>97031</v>
      </c>
      <c r="G11" s="18" t="s">
        <v>84</v>
      </c>
      <c r="H11" s="18" t="s">
        <v>85</v>
      </c>
      <c r="I11" s="18" t="s">
        <v>23</v>
      </c>
      <c r="J11" s="18" t="s">
        <v>86</v>
      </c>
      <c r="K11" s="18" t="s">
        <v>130</v>
      </c>
      <c r="L11" s="18">
        <v>33666</v>
      </c>
      <c r="M11" s="18">
        <v>22137</v>
      </c>
      <c r="N11" s="18">
        <v>0</v>
      </c>
      <c r="O11" s="18">
        <v>0</v>
      </c>
      <c r="P11" s="18">
        <v>33666</v>
      </c>
      <c r="Q11" s="18">
        <f>5820-O11</f>
        <v>5820</v>
      </c>
      <c r="R11" s="18"/>
      <c r="S11" s="23"/>
      <c r="T11" s="18">
        <f t="shared" si="2"/>
        <v>5820</v>
      </c>
      <c r="U11" s="20">
        <f t="shared" si="0"/>
        <v>0.17287471039030475</v>
      </c>
      <c r="V11" s="20">
        <f t="shared" si="1"/>
        <v>0.26290825315083344</v>
      </c>
      <c r="W11" s="24"/>
    </row>
    <row r="12" spans="1:23" ht="30" x14ac:dyDescent="0.25">
      <c r="A12" s="21" t="s">
        <v>11</v>
      </c>
      <c r="B12" s="21" t="s">
        <v>138</v>
      </c>
      <c r="C12" s="21" t="s">
        <v>149</v>
      </c>
      <c r="D12" s="21">
        <v>1</v>
      </c>
      <c r="E12" s="18" t="s">
        <v>112</v>
      </c>
      <c r="F12" s="18">
        <v>21204</v>
      </c>
      <c r="G12" s="18" t="s">
        <v>84</v>
      </c>
      <c r="H12" s="18" t="s">
        <v>85</v>
      </c>
      <c r="I12" s="18" t="s">
        <v>23</v>
      </c>
      <c r="J12" s="18" t="s">
        <v>86</v>
      </c>
      <c r="K12" s="18" t="s">
        <v>150</v>
      </c>
      <c r="L12" s="18">
        <v>33666</v>
      </c>
      <c r="M12" s="18">
        <v>22137</v>
      </c>
      <c r="N12" s="18">
        <v>0</v>
      </c>
      <c r="O12" s="18">
        <v>0</v>
      </c>
      <c r="P12" s="18">
        <v>33666</v>
      </c>
      <c r="Q12" s="18">
        <f>5820-O12</f>
        <v>5820</v>
      </c>
      <c r="R12" s="18"/>
      <c r="S12" s="23"/>
      <c r="T12" s="18">
        <f t="shared" si="2"/>
        <v>5820</v>
      </c>
      <c r="U12" s="20">
        <f t="shared" si="0"/>
        <v>0.17287471039030475</v>
      </c>
      <c r="V12" s="20">
        <f t="shared" si="1"/>
        <v>0.26290825315083344</v>
      </c>
      <c r="W12" s="24"/>
    </row>
    <row r="13" spans="1:23" ht="30" x14ac:dyDescent="0.25">
      <c r="A13" s="18" t="s">
        <v>151</v>
      </c>
      <c r="B13" s="18" t="s">
        <v>19</v>
      </c>
      <c r="C13" s="18" t="s">
        <v>152</v>
      </c>
      <c r="D13" s="18">
        <v>1</v>
      </c>
      <c r="E13" s="18" t="s">
        <v>91</v>
      </c>
      <c r="F13" s="18">
        <v>98226</v>
      </c>
      <c r="G13" s="18" t="s">
        <v>84</v>
      </c>
      <c r="H13" s="18" t="s">
        <v>92</v>
      </c>
      <c r="I13" s="18" t="s">
        <v>23</v>
      </c>
      <c r="J13" s="18" t="s">
        <v>86</v>
      </c>
      <c r="K13" s="18" t="s">
        <v>150</v>
      </c>
      <c r="L13" s="18">
        <v>23115</v>
      </c>
      <c r="M13" s="18">
        <v>9579</v>
      </c>
      <c r="N13" s="18">
        <v>0</v>
      </c>
      <c r="O13" s="18">
        <v>0</v>
      </c>
      <c r="P13" s="18">
        <v>23115</v>
      </c>
      <c r="Q13" s="18"/>
      <c r="R13" s="18"/>
      <c r="S13" s="25">
        <v>1700</v>
      </c>
      <c r="T13" s="18">
        <f t="shared" si="2"/>
        <v>1700</v>
      </c>
      <c r="U13" s="20">
        <f t="shared" si="0"/>
        <v>7.3545316893791915E-2</v>
      </c>
      <c r="V13" s="20">
        <f t="shared" si="1"/>
        <v>0.17747155235410794</v>
      </c>
      <c r="W13" s="24" t="s">
        <v>94</v>
      </c>
    </row>
    <row r="14" spans="1:23" x14ac:dyDescent="0.25">
      <c r="A14" s="18" t="s">
        <v>153</v>
      </c>
      <c r="B14" s="18" t="s">
        <v>96</v>
      </c>
      <c r="C14" s="18" t="s">
        <v>154</v>
      </c>
      <c r="D14" s="21">
        <v>1</v>
      </c>
      <c r="E14" s="18" t="s">
        <v>91</v>
      </c>
      <c r="F14" s="18">
        <v>98102</v>
      </c>
      <c r="G14" s="18" t="s">
        <v>84</v>
      </c>
      <c r="H14" s="18" t="s">
        <v>92</v>
      </c>
      <c r="I14" s="18" t="s">
        <v>23</v>
      </c>
      <c r="J14" s="18" t="s">
        <v>86</v>
      </c>
      <c r="K14" s="18" t="s">
        <v>155</v>
      </c>
      <c r="L14" s="18">
        <v>23115</v>
      </c>
      <c r="M14" s="18">
        <v>9579</v>
      </c>
      <c r="N14" s="18">
        <v>0</v>
      </c>
      <c r="O14" s="18">
        <v>0</v>
      </c>
      <c r="P14" s="18">
        <v>23115</v>
      </c>
      <c r="Q14" s="18"/>
      <c r="R14" s="18">
        <v>750</v>
      </c>
      <c r="S14" s="25"/>
      <c r="T14" s="18">
        <f t="shared" si="2"/>
        <v>750</v>
      </c>
      <c r="U14" s="20">
        <f t="shared" si="0"/>
        <v>3.2446463335496431E-2</v>
      </c>
      <c r="V14" s="20">
        <f t="shared" si="1"/>
        <v>7.8296273097400559E-2</v>
      </c>
      <c r="W14" s="43"/>
    </row>
    <row r="15" spans="1:23" ht="30" x14ac:dyDescent="0.25">
      <c r="A15" s="21" t="s">
        <v>156</v>
      </c>
      <c r="B15" s="21" t="s">
        <v>157</v>
      </c>
      <c r="C15" s="21" t="s">
        <v>158</v>
      </c>
      <c r="D15" s="21">
        <v>1</v>
      </c>
      <c r="E15" s="21" t="s">
        <v>91</v>
      </c>
      <c r="F15" s="21">
        <v>98502</v>
      </c>
      <c r="G15" s="21" t="s">
        <v>84</v>
      </c>
      <c r="H15" s="21" t="s">
        <v>85</v>
      </c>
      <c r="I15" s="21" t="s">
        <v>23</v>
      </c>
      <c r="J15" s="21" t="s">
        <v>86</v>
      </c>
      <c r="K15" s="21" t="s">
        <v>150</v>
      </c>
      <c r="L15" s="21">
        <v>23115</v>
      </c>
      <c r="M15" s="21">
        <v>9579</v>
      </c>
      <c r="N15" s="21">
        <v>0</v>
      </c>
      <c r="O15" s="21">
        <v>279</v>
      </c>
      <c r="P15" s="21">
        <v>22836</v>
      </c>
      <c r="Q15" s="21">
        <v>1521</v>
      </c>
      <c r="R15" s="21">
        <v>1000</v>
      </c>
      <c r="S15" s="32"/>
      <c r="T15" s="21">
        <f t="shared" si="2"/>
        <v>2521</v>
      </c>
      <c r="U15" s="20">
        <f t="shared" si="0"/>
        <v>0.109063378758382</v>
      </c>
      <c r="V15" s="20">
        <f t="shared" si="1"/>
        <v>0.26317987263806242</v>
      </c>
      <c r="W15" s="33" t="s">
        <v>159</v>
      </c>
    </row>
    <row r="16" spans="1:23" ht="30" x14ac:dyDescent="0.25">
      <c r="A16" s="21" t="s">
        <v>160</v>
      </c>
      <c r="B16" s="21" t="s">
        <v>96</v>
      </c>
      <c r="C16" s="21" t="s">
        <v>161</v>
      </c>
      <c r="D16" s="21">
        <v>1</v>
      </c>
      <c r="E16" s="18" t="s">
        <v>162</v>
      </c>
      <c r="F16" s="18">
        <v>11725</v>
      </c>
      <c r="G16" s="18" t="s">
        <v>84</v>
      </c>
      <c r="H16" s="18" t="s">
        <v>85</v>
      </c>
      <c r="I16" s="18" t="s">
        <v>23</v>
      </c>
      <c r="J16" s="18" t="s">
        <v>86</v>
      </c>
      <c r="K16" s="18" t="s">
        <v>163</v>
      </c>
      <c r="L16" s="18">
        <v>33666</v>
      </c>
      <c r="M16" s="18">
        <v>22137</v>
      </c>
      <c r="N16" s="18">
        <v>0</v>
      </c>
      <c r="O16" s="18">
        <v>1152</v>
      </c>
      <c r="P16" s="18">
        <v>32514</v>
      </c>
      <c r="Q16" s="18">
        <f>5820-O16</f>
        <v>4668</v>
      </c>
      <c r="R16" s="22">
        <v>500</v>
      </c>
      <c r="S16" s="23"/>
      <c r="T16" s="18">
        <f t="shared" si="2"/>
        <v>5168</v>
      </c>
      <c r="U16" s="20">
        <f t="shared" si="0"/>
        <v>0.15350799025723283</v>
      </c>
      <c r="V16" s="20">
        <f t="shared" si="1"/>
        <v>0.23345530107964041</v>
      </c>
      <c r="W16" s="24"/>
    </row>
    <row r="17" spans="1:23" x14ac:dyDescent="0.25">
      <c r="A17" s="21" t="s">
        <v>165</v>
      </c>
      <c r="B17" s="21" t="s">
        <v>166</v>
      </c>
      <c r="C17" s="21" t="s">
        <v>167</v>
      </c>
      <c r="D17" s="21">
        <v>1</v>
      </c>
      <c r="E17" s="18" t="s">
        <v>168</v>
      </c>
      <c r="F17" s="18">
        <v>6443</v>
      </c>
      <c r="G17" s="18" t="s">
        <v>84</v>
      </c>
      <c r="H17" s="18" t="s">
        <v>85</v>
      </c>
      <c r="I17" s="18" t="s">
        <v>23</v>
      </c>
      <c r="J17" s="18" t="s">
        <v>86</v>
      </c>
      <c r="K17" s="18" t="s">
        <v>122</v>
      </c>
      <c r="L17" s="18">
        <v>33666</v>
      </c>
      <c r="M17" s="18">
        <v>22137</v>
      </c>
      <c r="N17" s="18">
        <v>0</v>
      </c>
      <c r="O17" s="18">
        <v>1721</v>
      </c>
      <c r="P17" s="18">
        <v>31945</v>
      </c>
      <c r="Q17" s="18">
        <f>5820-O17</f>
        <v>4099</v>
      </c>
      <c r="R17" s="18"/>
      <c r="S17" s="23"/>
      <c r="T17" s="18">
        <f t="shared" si="2"/>
        <v>4099</v>
      </c>
      <c r="U17" s="20">
        <f t="shared" si="0"/>
        <v>0.12175488623537099</v>
      </c>
      <c r="V17" s="20">
        <f t="shared" si="1"/>
        <v>0.18516510818990831</v>
      </c>
      <c r="W17" s="24"/>
    </row>
    <row r="18" spans="1:23" x14ac:dyDescent="0.25">
      <c r="A18" s="18" t="s">
        <v>183</v>
      </c>
      <c r="B18" s="18" t="s">
        <v>166</v>
      </c>
      <c r="C18" s="18" t="s">
        <v>184</v>
      </c>
      <c r="D18" s="18">
        <v>1</v>
      </c>
      <c r="E18" s="18" t="s">
        <v>91</v>
      </c>
      <c r="F18" s="18">
        <v>98402</v>
      </c>
      <c r="G18" s="18" t="s">
        <v>84</v>
      </c>
      <c r="H18" s="18" t="s">
        <v>92</v>
      </c>
      <c r="I18" s="18" t="s">
        <v>23</v>
      </c>
      <c r="J18" s="18" t="s">
        <v>86</v>
      </c>
      <c r="K18" s="18" t="s">
        <v>102</v>
      </c>
      <c r="L18" s="18">
        <v>23115</v>
      </c>
      <c r="M18" s="18">
        <v>9579</v>
      </c>
      <c r="N18" s="18">
        <v>0</v>
      </c>
      <c r="O18" s="18">
        <v>0</v>
      </c>
      <c r="P18" s="18">
        <v>23115</v>
      </c>
      <c r="Q18" s="18"/>
      <c r="R18" s="18"/>
      <c r="S18" s="25">
        <v>1700</v>
      </c>
      <c r="T18" s="18">
        <f t="shared" si="2"/>
        <v>1700</v>
      </c>
      <c r="U18" s="20">
        <f t="shared" si="0"/>
        <v>7.3545316893791915E-2</v>
      </c>
      <c r="V18" s="20">
        <f t="shared" si="1"/>
        <v>0.17747155235410794</v>
      </c>
      <c r="W18" s="23" t="s">
        <v>94</v>
      </c>
    </row>
    <row r="19" spans="1:23" ht="30" x14ac:dyDescent="0.25">
      <c r="A19" s="18" t="s">
        <v>185</v>
      </c>
      <c r="B19" s="18" t="s">
        <v>96</v>
      </c>
      <c r="C19" s="18" t="s">
        <v>186</v>
      </c>
      <c r="D19" s="21">
        <v>1</v>
      </c>
      <c r="E19" s="18" t="s">
        <v>91</v>
      </c>
      <c r="F19" s="18">
        <v>98512</v>
      </c>
      <c r="G19" s="18" t="s">
        <v>84</v>
      </c>
      <c r="H19" s="18" t="s">
        <v>92</v>
      </c>
      <c r="I19" s="18" t="s">
        <v>23</v>
      </c>
      <c r="J19" s="18" t="s">
        <v>86</v>
      </c>
      <c r="K19" s="18" t="s">
        <v>187</v>
      </c>
      <c r="L19" s="18">
        <v>23115</v>
      </c>
      <c r="M19" s="18">
        <v>9579</v>
      </c>
      <c r="N19" s="18">
        <v>0</v>
      </c>
      <c r="O19" s="18">
        <v>2273</v>
      </c>
      <c r="P19" s="25">
        <v>20842</v>
      </c>
      <c r="Q19" s="18"/>
      <c r="R19" s="18"/>
      <c r="S19" s="25">
        <v>3000</v>
      </c>
      <c r="T19" s="18">
        <f t="shared" si="2"/>
        <v>3000</v>
      </c>
      <c r="U19" s="20">
        <f t="shared" si="0"/>
        <v>0.12978585334198572</v>
      </c>
      <c r="V19" s="20">
        <f t="shared" si="1"/>
        <v>0.31318509238960224</v>
      </c>
      <c r="W19" s="24" t="s">
        <v>94</v>
      </c>
    </row>
    <row r="20" spans="1:23" ht="30" x14ac:dyDescent="0.25">
      <c r="A20" s="18" t="s">
        <v>194</v>
      </c>
      <c r="B20" s="18" t="s">
        <v>23</v>
      </c>
      <c r="C20" s="18" t="s">
        <v>195</v>
      </c>
      <c r="D20" s="21">
        <v>1</v>
      </c>
      <c r="E20" s="18" t="s">
        <v>91</v>
      </c>
      <c r="F20" s="18">
        <v>98499</v>
      </c>
      <c r="G20" s="18" t="s">
        <v>84</v>
      </c>
      <c r="H20" s="18" t="s">
        <v>92</v>
      </c>
      <c r="I20" s="18" t="s">
        <v>23</v>
      </c>
      <c r="J20" s="18" t="s">
        <v>86</v>
      </c>
      <c r="K20" s="18" t="s">
        <v>196</v>
      </c>
      <c r="L20" s="18">
        <v>23115</v>
      </c>
      <c r="M20" s="18">
        <v>9579</v>
      </c>
      <c r="N20" s="18">
        <v>0</v>
      </c>
      <c r="O20" s="18">
        <v>0</v>
      </c>
      <c r="P20" s="25">
        <v>23115</v>
      </c>
      <c r="Q20" s="18"/>
      <c r="R20" s="18"/>
      <c r="S20" s="25">
        <v>1700</v>
      </c>
      <c r="T20" s="18">
        <f t="shared" si="2"/>
        <v>1700</v>
      </c>
      <c r="U20" s="20">
        <f t="shared" si="0"/>
        <v>7.3545316893791915E-2</v>
      </c>
      <c r="V20" s="20">
        <f t="shared" si="1"/>
        <v>0.17747155235410794</v>
      </c>
      <c r="W20" s="24" t="s">
        <v>94</v>
      </c>
    </row>
    <row r="21" spans="1:23" x14ac:dyDescent="0.25">
      <c r="A21" s="18" t="s">
        <v>199</v>
      </c>
      <c r="B21" s="18" t="s">
        <v>200</v>
      </c>
      <c r="C21" s="18" t="s">
        <v>201</v>
      </c>
      <c r="D21" s="21">
        <v>1</v>
      </c>
      <c r="E21" s="18" t="s">
        <v>91</v>
      </c>
      <c r="F21" s="18">
        <v>98502</v>
      </c>
      <c r="G21" s="18" t="s">
        <v>84</v>
      </c>
      <c r="H21" s="18" t="s">
        <v>92</v>
      </c>
      <c r="I21" s="18" t="s">
        <v>23</v>
      </c>
      <c r="J21" s="18" t="s">
        <v>86</v>
      </c>
      <c r="K21" s="18" t="s">
        <v>202</v>
      </c>
      <c r="L21" s="18">
        <v>23115</v>
      </c>
      <c r="M21" s="18">
        <v>9579</v>
      </c>
      <c r="N21" s="18">
        <v>0</v>
      </c>
      <c r="O21" s="18"/>
      <c r="P21" s="25">
        <v>23115</v>
      </c>
      <c r="Q21" s="18"/>
      <c r="R21" s="18">
        <v>1000</v>
      </c>
      <c r="S21" s="25"/>
      <c r="T21" s="18">
        <f t="shared" si="2"/>
        <v>1000</v>
      </c>
      <c r="U21" s="20">
        <f t="shared" si="0"/>
        <v>4.3261951113995244E-2</v>
      </c>
      <c r="V21" s="20">
        <f t="shared" si="1"/>
        <v>0.10439503079653409</v>
      </c>
      <c r="W21" s="43"/>
    </row>
    <row r="22" spans="1:23" x14ac:dyDescent="0.25">
      <c r="A22" s="21" t="s">
        <v>210</v>
      </c>
      <c r="B22" s="21" t="s">
        <v>211</v>
      </c>
      <c r="C22" s="21" t="s">
        <v>212</v>
      </c>
      <c r="D22" s="21">
        <v>1</v>
      </c>
      <c r="E22" s="21" t="s">
        <v>91</v>
      </c>
      <c r="F22" s="21">
        <v>98053</v>
      </c>
      <c r="G22" s="21" t="s">
        <v>84</v>
      </c>
      <c r="H22" s="21" t="s">
        <v>92</v>
      </c>
      <c r="I22" s="21" t="s">
        <v>23</v>
      </c>
      <c r="J22" s="21" t="s">
        <v>86</v>
      </c>
      <c r="K22" s="21" t="s">
        <v>209</v>
      </c>
      <c r="L22" s="21">
        <v>23115</v>
      </c>
      <c r="M22" s="21">
        <v>9579</v>
      </c>
      <c r="N22" s="21">
        <v>0</v>
      </c>
      <c r="O22" s="21">
        <v>113</v>
      </c>
      <c r="P22" s="32">
        <v>23002</v>
      </c>
      <c r="Q22" s="21">
        <v>1687</v>
      </c>
      <c r="R22" s="21"/>
      <c r="S22" s="25"/>
      <c r="T22" s="18">
        <f t="shared" si="2"/>
        <v>1687</v>
      </c>
      <c r="U22" s="20">
        <f t="shared" si="0"/>
        <v>7.2982911529309968E-2</v>
      </c>
      <c r="V22" s="20">
        <f t="shared" si="1"/>
        <v>0.17611441695375299</v>
      </c>
      <c r="W22" s="24"/>
    </row>
    <row r="23" spans="1:23" ht="30" x14ac:dyDescent="0.25">
      <c r="A23" s="21" t="s">
        <v>213</v>
      </c>
      <c r="B23" s="21" t="s">
        <v>214</v>
      </c>
      <c r="C23" s="26" t="s">
        <v>215</v>
      </c>
      <c r="D23" s="52">
        <v>1</v>
      </c>
      <c r="E23" s="26" t="s">
        <v>118</v>
      </c>
      <c r="F23" s="26">
        <v>92656</v>
      </c>
      <c r="G23" s="26" t="s">
        <v>84</v>
      </c>
      <c r="H23" s="26" t="s">
        <v>85</v>
      </c>
      <c r="I23" s="26" t="s">
        <v>23</v>
      </c>
      <c r="J23" s="26" t="s">
        <v>86</v>
      </c>
      <c r="K23" s="26" t="s">
        <v>216</v>
      </c>
      <c r="L23" s="26">
        <v>33666</v>
      </c>
      <c r="M23" s="26">
        <v>22137</v>
      </c>
      <c r="N23" s="26">
        <v>0</v>
      </c>
      <c r="O23" s="26">
        <v>0</v>
      </c>
      <c r="P23" s="34">
        <v>33666</v>
      </c>
      <c r="Q23" s="26">
        <f>5820-O23</f>
        <v>5820</v>
      </c>
      <c r="R23" s="26"/>
      <c r="S23" s="53">
        <v>4325</v>
      </c>
      <c r="T23" s="26">
        <f t="shared" si="2"/>
        <v>10145</v>
      </c>
      <c r="U23" s="35">
        <f t="shared" si="0"/>
        <v>0.30134260084358105</v>
      </c>
      <c r="V23" s="20">
        <f t="shared" si="1"/>
        <v>0.4582825134390387</v>
      </c>
      <c r="W23" s="53" t="s">
        <v>99</v>
      </c>
    </row>
    <row r="24" spans="1:23" x14ac:dyDescent="0.25">
      <c r="A24" s="21" t="s">
        <v>188</v>
      </c>
      <c r="B24" s="21" t="s">
        <v>96</v>
      </c>
      <c r="C24" s="21" t="s">
        <v>189</v>
      </c>
      <c r="D24" s="18">
        <v>1</v>
      </c>
      <c r="E24" s="18" t="s">
        <v>190</v>
      </c>
      <c r="F24" s="18">
        <v>8540</v>
      </c>
      <c r="G24" s="18" t="s">
        <v>84</v>
      </c>
      <c r="H24" s="18" t="s">
        <v>85</v>
      </c>
      <c r="I24" s="18" t="s">
        <v>23</v>
      </c>
      <c r="J24" s="18" t="s">
        <v>86</v>
      </c>
      <c r="K24" s="18" t="s">
        <v>143</v>
      </c>
      <c r="L24" s="18">
        <v>33666</v>
      </c>
      <c r="M24" s="18">
        <v>22137</v>
      </c>
      <c r="N24" s="18">
        <v>0</v>
      </c>
      <c r="O24" s="18">
        <v>0</v>
      </c>
      <c r="P24" s="25">
        <v>33666</v>
      </c>
      <c r="Q24" s="18">
        <f>5820-O24</f>
        <v>5820</v>
      </c>
      <c r="R24" s="18"/>
      <c r="S24" s="23"/>
      <c r="T24" s="18">
        <f t="shared" si="2"/>
        <v>5820</v>
      </c>
      <c r="U24" s="20">
        <f t="shared" si="0"/>
        <v>0.17287471039030475</v>
      </c>
      <c r="V24" s="20">
        <f t="shared" si="1"/>
        <v>0.26290825315083344</v>
      </c>
      <c r="W24" s="24"/>
    </row>
    <row r="25" spans="1:23" x14ac:dyDescent="0.25">
      <c r="A25" s="21" t="s">
        <v>197</v>
      </c>
      <c r="B25" s="21" t="s">
        <v>96</v>
      </c>
      <c r="C25" s="21" t="s">
        <v>198</v>
      </c>
      <c r="D25" s="18">
        <v>1</v>
      </c>
      <c r="E25" s="18" t="s">
        <v>118</v>
      </c>
      <c r="F25" s="18">
        <v>94592</v>
      </c>
      <c r="G25" s="18" t="s">
        <v>84</v>
      </c>
      <c r="H25" s="18" t="s">
        <v>85</v>
      </c>
      <c r="I25" s="18" t="s">
        <v>23</v>
      </c>
      <c r="J25" s="18" t="s">
        <v>86</v>
      </c>
      <c r="K25" s="18" t="s">
        <v>130</v>
      </c>
      <c r="L25" s="18">
        <v>33666</v>
      </c>
      <c r="M25" s="18">
        <v>22137</v>
      </c>
      <c r="N25" s="18">
        <v>0</v>
      </c>
      <c r="O25" s="18">
        <v>3465</v>
      </c>
      <c r="P25" s="25">
        <v>30201</v>
      </c>
      <c r="Q25" s="18">
        <f>5820-O25</f>
        <v>2355</v>
      </c>
      <c r="R25" s="22">
        <v>500</v>
      </c>
      <c r="S25" s="23"/>
      <c r="T25" s="18">
        <f t="shared" si="2"/>
        <v>2855</v>
      </c>
      <c r="U25" s="20">
        <f t="shared" si="0"/>
        <v>8.4803659478405513E-2</v>
      </c>
      <c r="V25" s="20">
        <f t="shared" si="1"/>
        <v>0.12896959840990196</v>
      </c>
      <c r="W25" s="24"/>
    </row>
    <row r="26" spans="1:23" x14ac:dyDescent="0.25">
      <c r="A26" s="21" t="s">
        <v>103</v>
      </c>
      <c r="B26" s="21" t="s">
        <v>206</v>
      </c>
      <c r="C26" s="21" t="s">
        <v>207</v>
      </c>
      <c r="D26" s="21">
        <v>1</v>
      </c>
      <c r="E26" s="21" t="s">
        <v>118</v>
      </c>
      <c r="F26" s="21">
        <v>95076</v>
      </c>
      <c r="G26" s="21" t="s">
        <v>84</v>
      </c>
      <c r="H26" s="21" t="s">
        <v>85</v>
      </c>
      <c r="I26" s="21" t="s">
        <v>23</v>
      </c>
      <c r="J26" s="21" t="s">
        <v>86</v>
      </c>
      <c r="K26" s="21" t="s">
        <v>141</v>
      </c>
      <c r="L26" s="21">
        <v>33666</v>
      </c>
      <c r="M26" s="21">
        <v>22137</v>
      </c>
      <c r="N26" s="21">
        <v>0</v>
      </c>
      <c r="O26" s="21">
        <v>0</v>
      </c>
      <c r="P26" s="32">
        <v>33666</v>
      </c>
      <c r="Q26" s="21">
        <f>5820-O26</f>
        <v>5820</v>
      </c>
      <c r="R26" s="21"/>
      <c r="S26" s="23"/>
      <c r="T26" s="18">
        <f t="shared" si="2"/>
        <v>5820</v>
      </c>
      <c r="U26" s="20">
        <f t="shared" si="0"/>
        <v>0.17287471039030475</v>
      </c>
      <c r="V26" s="20">
        <f t="shared" si="1"/>
        <v>0.26290825315083344</v>
      </c>
      <c r="W26" s="24"/>
    </row>
    <row r="27" spans="1:23" x14ac:dyDescent="0.25">
      <c r="A27" s="17" t="s">
        <v>79</v>
      </c>
      <c r="B27" s="17"/>
      <c r="C27" s="17" t="s">
        <v>80</v>
      </c>
      <c r="D27" s="17">
        <v>1</v>
      </c>
      <c r="E27" s="17"/>
      <c r="F27" s="17"/>
      <c r="G27" s="18"/>
      <c r="H27" s="17" t="s">
        <v>81</v>
      </c>
      <c r="I27" s="17"/>
      <c r="J27" s="17"/>
      <c r="K27" s="17"/>
      <c r="L27" s="17">
        <v>33666</v>
      </c>
      <c r="M27" s="17">
        <v>22137</v>
      </c>
      <c r="N27" s="17"/>
      <c r="O27" s="17"/>
      <c r="P27" s="25"/>
      <c r="Q27" s="17">
        <v>5820</v>
      </c>
      <c r="R27" s="19"/>
      <c r="S27" s="25"/>
      <c r="T27" s="18">
        <f t="shared" si="2"/>
        <v>5820</v>
      </c>
      <c r="U27" s="20">
        <f t="shared" si="0"/>
        <v>0.17287471039030475</v>
      </c>
      <c r="V27" s="20">
        <f t="shared" si="1"/>
        <v>0.26290825315083344</v>
      </c>
      <c r="W27" s="43"/>
    </row>
    <row r="28" spans="1:23" x14ac:dyDescent="0.25">
      <c r="A28" s="21" t="s">
        <v>95</v>
      </c>
      <c r="B28" s="21" t="s">
        <v>217</v>
      </c>
      <c r="C28" s="21" t="s">
        <v>218</v>
      </c>
      <c r="D28" s="21">
        <v>1</v>
      </c>
      <c r="E28" s="18" t="s">
        <v>91</v>
      </c>
      <c r="F28" s="18">
        <v>98512</v>
      </c>
      <c r="G28" s="18" t="s">
        <v>84</v>
      </c>
      <c r="H28" s="18" t="s">
        <v>85</v>
      </c>
      <c r="I28" s="18" t="s">
        <v>23</v>
      </c>
      <c r="J28" s="18" t="s">
        <v>86</v>
      </c>
      <c r="K28" s="18" t="s">
        <v>219</v>
      </c>
      <c r="L28" s="18">
        <v>23115</v>
      </c>
      <c r="M28" s="18">
        <v>9579</v>
      </c>
      <c r="N28" s="18">
        <v>0</v>
      </c>
      <c r="O28" s="18">
        <v>3871</v>
      </c>
      <c r="P28" s="25">
        <v>19244</v>
      </c>
      <c r="Q28" s="18">
        <f>5820-O28</f>
        <v>1949</v>
      </c>
      <c r="R28" s="18"/>
      <c r="S28" s="23"/>
      <c r="T28" s="18">
        <f t="shared" si="2"/>
        <v>1949</v>
      </c>
      <c r="U28" s="20">
        <f t="shared" si="0"/>
        <v>8.4317542721176725E-2</v>
      </c>
      <c r="V28" s="20">
        <f t="shared" si="1"/>
        <v>0.20346591502244493</v>
      </c>
      <c r="W28" s="24"/>
    </row>
    <row r="29" spans="1:23" x14ac:dyDescent="0.25">
      <c r="A29" s="21" t="s">
        <v>48</v>
      </c>
      <c r="B29" s="21" t="s">
        <v>181</v>
      </c>
      <c r="C29" s="21" t="s">
        <v>47</v>
      </c>
      <c r="D29" s="18">
        <v>2</v>
      </c>
      <c r="E29" s="18" t="s">
        <v>91</v>
      </c>
      <c r="F29" s="18">
        <v>98501</v>
      </c>
      <c r="G29" s="18" t="s">
        <v>84</v>
      </c>
      <c r="H29" s="18" t="s">
        <v>85</v>
      </c>
      <c r="I29" s="18" t="s">
        <v>23</v>
      </c>
      <c r="J29" s="31" t="s">
        <v>86</v>
      </c>
      <c r="K29" s="18" t="s">
        <v>182</v>
      </c>
      <c r="L29" s="18">
        <v>33666</v>
      </c>
      <c r="M29" s="18">
        <v>22137</v>
      </c>
      <c r="N29" s="18">
        <v>0</v>
      </c>
      <c r="O29" s="18">
        <v>3999</v>
      </c>
      <c r="P29" s="18">
        <v>29667</v>
      </c>
      <c r="Q29" s="31">
        <v>1821</v>
      </c>
      <c r="R29" s="31">
        <v>1000</v>
      </c>
      <c r="S29" s="39"/>
      <c r="T29" s="18">
        <f t="shared" si="2"/>
        <v>2821</v>
      </c>
      <c r="U29" s="20">
        <f t="shared" si="0"/>
        <v>8.3793738489871081E-2</v>
      </c>
      <c r="V29" s="20">
        <f t="shared" si="1"/>
        <v>0.12743370827122014</v>
      </c>
      <c r="W29" s="39"/>
    </row>
    <row r="30" spans="1:23" x14ac:dyDescent="0.25">
      <c r="A30" s="18" t="s">
        <v>191</v>
      </c>
      <c r="B30" s="18" t="s">
        <v>192</v>
      </c>
      <c r="C30" s="18" t="s">
        <v>193</v>
      </c>
      <c r="D30" s="18">
        <v>2</v>
      </c>
      <c r="E30" s="18" t="s">
        <v>91</v>
      </c>
      <c r="F30" s="18">
        <v>98502</v>
      </c>
      <c r="G30" s="18" t="s">
        <v>84</v>
      </c>
      <c r="H30" s="18" t="s">
        <v>92</v>
      </c>
      <c r="I30" s="18" t="s">
        <v>23</v>
      </c>
      <c r="J30" s="18" t="s">
        <v>86</v>
      </c>
      <c r="K30" s="18" t="s">
        <v>141</v>
      </c>
      <c r="L30" s="18">
        <v>23115</v>
      </c>
      <c r="M30" s="18">
        <v>9579</v>
      </c>
      <c r="N30" s="18">
        <v>0</v>
      </c>
      <c r="O30" s="18">
        <v>9576</v>
      </c>
      <c r="P30" s="25">
        <v>13539</v>
      </c>
      <c r="Q30" s="18"/>
      <c r="R30" s="18"/>
      <c r="S30" s="25">
        <v>500</v>
      </c>
      <c r="T30" s="18">
        <f t="shared" si="2"/>
        <v>500</v>
      </c>
      <c r="U30" s="20">
        <f t="shared" si="0"/>
        <v>2.1630975556997622E-2</v>
      </c>
      <c r="V30" s="20">
        <f t="shared" si="1"/>
        <v>5.2197515398267044E-2</v>
      </c>
      <c r="W30" s="24" t="s">
        <v>9</v>
      </c>
    </row>
    <row r="31" spans="1:23" x14ac:dyDescent="0.25">
      <c r="A31" s="21" t="s">
        <v>203</v>
      </c>
      <c r="B31" s="21" t="s">
        <v>157</v>
      </c>
      <c r="C31" s="21" t="s">
        <v>204</v>
      </c>
      <c r="D31" s="21">
        <v>2</v>
      </c>
      <c r="E31" s="21" t="s">
        <v>91</v>
      </c>
      <c r="F31" s="21">
        <v>98506</v>
      </c>
      <c r="G31" s="21" t="s">
        <v>84</v>
      </c>
      <c r="H31" s="21" t="s">
        <v>92</v>
      </c>
      <c r="I31" s="21" t="s">
        <v>23</v>
      </c>
      <c r="J31" s="21" t="s">
        <v>86</v>
      </c>
      <c r="K31" s="21" t="s">
        <v>205</v>
      </c>
      <c r="L31" s="21">
        <v>23115</v>
      </c>
      <c r="M31" s="21">
        <v>9579</v>
      </c>
      <c r="N31" s="21">
        <v>0</v>
      </c>
      <c r="O31" s="21">
        <v>656</v>
      </c>
      <c r="P31" s="32">
        <v>22459</v>
      </c>
      <c r="Q31" s="21">
        <v>1144</v>
      </c>
      <c r="R31" s="21"/>
      <c r="S31" s="25"/>
      <c r="T31" s="18">
        <f t="shared" si="2"/>
        <v>1144</v>
      </c>
      <c r="U31" s="20">
        <f t="shared" si="0"/>
        <v>4.9491672074410555E-2</v>
      </c>
      <c r="V31" s="20">
        <f t="shared" si="1"/>
        <v>0.119427915231235</v>
      </c>
      <c r="W31" s="24"/>
    </row>
    <row r="32" spans="1:23" ht="45" x14ac:dyDescent="0.25">
      <c r="A32" s="21" t="s">
        <v>53</v>
      </c>
      <c r="B32" s="21" t="s">
        <v>208</v>
      </c>
      <c r="C32" s="21" t="s">
        <v>52</v>
      </c>
      <c r="D32" s="21">
        <v>2</v>
      </c>
      <c r="E32" s="21" t="s">
        <v>91</v>
      </c>
      <c r="F32" s="21">
        <v>98501</v>
      </c>
      <c r="G32" s="21" t="s">
        <v>84</v>
      </c>
      <c r="H32" s="21" t="s">
        <v>92</v>
      </c>
      <c r="I32" s="21" t="s">
        <v>23</v>
      </c>
      <c r="J32" s="21" t="s">
        <v>86</v>
      </c>
      <c r="K32" s="21" t="s">
        <v>209</v>
      </c>
      <c r="L32" s="21">
        <v>23115</v>
      </c>
      <c r="M32" s="21">
        <v>9579</v>
      </c>
      <c r="N32" s="21">
        <v>0</v>
      </c>
      <c r="O32" s="21">
        <v>1169</v>
      </c>
      <c r="P32" s="21">
        <v>21946</v>
      </c>
      <c r="Q32" s="21"/>
      <c r="R32" s="21">
        <v>500</v>
      </c>
      <c r="S32" s="25">
        <v>3193</v>
      </c>
      <c r="T32" s="18">
        <f t="shared" si="2"/>
        <v>3693</v>
      </c>
      <c r="U32" s="20">
        <f t="shared" si="0"/>
        <v>0.15976638546398442</v>
      </c>
      <c r="V32" s="20">
        <f t="shared" si="1"/>
        <v>0.38553084873160037</v>
      </c>
      <c r="W32" s="24" t="s">
        <v>180</v>
      </c>
    </row>
    <row r="33" spans="1:23" x14ac:dyDescent="0.25">
      <c r="A33" s="18" t="s">
        <v>100</v>
      </c>
      <c r="B33" s="18" t="s">
        <v>96</v>
      </c>
      <c r="C33" s="18" t="s">
        <v>101</v>
      </c>
      <c r="D33" s="18">
        <v>2</v>
      </c>
      <c r="E33" s="18" t="s">
        <v>91</v>
      </c>
      <c r="F33" s="18">
        <v>98501</v>
      </c>
      <c r="G33" s="18" t="s">
        <v>84</v>
      </c>
      <c r="H33" s="18" t="s">
        <v>92</v>
      </c>
      <c r="I33" s="18" t="s">
        <v>23</v>
      </c>
      <c r="J33" s="18" t="s">
        <v>86</v>
      </c>
      <c r="K33" s="18" t="s">
        <v>102</v>
      </c>
      <c r="L33" s="18">
        <v>23115</v>
      </c>
      <c r="M33" s="18">
        <v>9579</v>
      </c>
      <c r="N33" s="18">
        <v>0</v>
      </c>
      <c r="O33" s="18">
        <v>1293</v>
      </c>
      <c r="P33" s="18">
        <v>21822</v>
      </c>
      <c r="Q33" s="29"/>
      <c r="R33" s="29"/>
      <c r="S33" s="25">
        <v>1000</v>
      </c>
      <c r="T33" s="18">
        <f t="shared" si="2"/>
        <v>1000</v>
      </c>
      <c r="U33" s="20">
        <f t="shared" si="0"/>
        <v>4.3261951113995244E-2</v>
      </c>
      <c r="V33" s="20">
        <f t="shared" si="1"/>
        <v>0.10439503079653409</v>
      </c>
      <c r="W33" s="24" t="s">
        <v>8</v>
      </c>
    </row>
    <row r="34" spans="1:23" ht="30" x14ac:dyDescent="0.25">
      <c r="A34" s="18" t="s">
        <v>103</v>
      </c>
      <c r="B34" s="18" t="s">
        <v>104</v>
      </c>
      <c r="C34" s="18" t="s">
        <v>18</v>
      </c>
      <c r="D34" s="18">
        <v>2</v>
      </c>
      <c r="E34" s="18" t="s">
        <v>91</v>
      </c>
      <c r="F34" s="18">
        <v>98502</v>
      </c>
      <c r="G34" s="18" t="s">
        <v>84</v>
      </c>
      <c r="H34" s="18" t="s">
        <v>92</v>
      </c>
      <c r="I34" s="18" t="s">
        <v>23</v>
      </c>
      <c r="J34" s="18" t="s">
        <v>86</v>
      </c>
      <c r="K34" s="18" t="s">
        <v>105</v>
      </c>
      <c r="L34" s="18">
        <v>23115</v>
      </c>
      <c r="M34" s="18">
        <v>9579</v>
      </c>
      <c r="N34" s="18">
        <v>0</v>
      </c>
      <c r="O34" s="18">
        <v>847</v>
      </c>
      <c r="P34" s="18">
        <v>22268</v>
      </c>
      <c r="Q34" s="29"/>
      <c r="R34" s="29"/>
      <c r="S34" s="25">
        <v>3500</v>
      </c>
      <c r="T34" s="18">
        <f t="shared" si="2"/>
        <v>3500</v>
      </c>
      <c r="U34" s="20">
        <f t="shared" si="0"/>
        <v>0.15141682889898334</v>
      </c>
      <c r="V34" s="20">
        <f t="shared" si="1"/>
        <v>0.3653826077878693</v>
      </c>
      <c r="W34" s="24" t="s">
        <v>106</v>
      </c>
    </row>
    <row r="35" spans="1:23" x14ac:dyDescent="0.25">
      <c r="A35" s="21" t="s">
        <v>22</v>
      </c>
      <c r="B35" s="21" t="s">
        <v>107</v>
      </c>
      <c r="C35" s="21" t="s">
        <v>21</v>
      </c>
      <c r="D35" s="21">
        <v>2</v>
      </c>
      <c r="E35" s="18" t="s">
        <v>91</v>
      </c>
      <c r="F35" s="18">
        <v>98502</v>
      </c>
      <c r="G35" s="18" t="s">
        <v>84</v>
      </c>
      <c r="H35" s="18" t="s">
        <v>85</v>
      </c>
      <c r="I35" s="18" t="s">
        <v>23</v>
      </c>
      <c r="J35" s="18" t="s">
        <v>86</v>
      </c>
      <c r="K35" s="18" t="s">
        <v>108</v>
      </c>
      <c r="L35" s="18">
        <v>33666</v>
      </c>
      <c r="M35" s="18">
        <v>22137</v>
      </c>
      <c r="N35" s="18">
        <v>0</v>
      </c>
      <c r="O35" s="18">
        <v>0</v>
      </c>
      <c r="P35" s="18">
        <v>33666</v>
      </c>
      <c r="Q35" s="18">
        <v>5820</v>
      </c>
      <c r="R35" s="18"/>
      <c r="S35" s="23"/>
      <c r="T35" s="18">
        <f t="shared" si="2"/>
        <v>5820</v>
      </c>
      <c r="U35" s="20">
        <f t="shared" si="0"/>
        <v>0.17287471039030475</v>
      </c>
      <c r="V35" s="20">
        <f t="shared" si="1"/>
        <v>0.26290825315083344</v>
      </c>
      <c r="W35" s="24"/>
    </row>
    <row r="36" spans="1:23" x14ac:dyDescent="0.25">
      <c r="A36" s="21" t="s">
        <v>26</v>
      </c>
      <c r="B36" s="21" t="s">
        <v>114</v>
      </c>
      <c r="C36" s="21" t="s">
        <v>25</v>
      </c>
      <c r="D36" s="21">
        <v>2</v>
      </c>
      <c r="E36" s="18" t="s">
        <v>91</v>
      </c>
      <c r="F36" s="18">
        <v>98501</v>
      </c>
      <c r="G36" s="18" t="s">
        <v>84</v>
      </c>
      <c r="H36" s="18" t="s">
        <v>85</v>
      </c>
      <c r="I36" s="18" t="s">
        <v>23</v>
      </c>
      <c r="J36" s="18" t="s">
        <v>86</v>
      </c>
      <c r="K36" s="18" t="s">
        <v>115</v>
      </c>
      <c r="L36" s="18">
        <v>33666</v>
      </c>
      <c r="M36" s="18">
        <v>22137</v>
      </c>
      <c r="N36" s="18">
        <v>0</v>
      </c>
      <c r="O36" s="18">
        <v>0</v>
      </c>
      <c r="P36" s="18">
        <v>33666</v>
      </c>
      <c r="Q36" s="25">
        <v>5820</v>
      </c>
      <c r="R36" s="18">
        <v>500</v>
      </c>
      <c r="S36" s="36"/>
      <c r="T36" s="18">
        <f t="shared" si="2"/>
        <v>6320</v>
      </c>
      <c r="U36" s="20">
        <f t="shared" si="0"/>
        <v>0.18772648963345809</v>
      </c>
      <c r="V36" s="20">
        <f t="shared" si="1"/>
        <v>0.28549487283733116</v>
      </c>
      <c r="W36" s="36"/>
    </row>
    <row r="37" spans="1:23" ht="30" x14ac:dyDescent="0.25">
      <c r="A37" s="18" t="s">
        <v>120</v>
      </c>
      <c r="B37" s="18" t="s">
        <v>40</v>
      </c>
      <c r="C37" s="18" t="s">
        <v>121</v>
      </c>
      <c r="D37" s="18">
        <v>2</v>
      </c>
      <c r="E37" s="18" t="s">
        <v>91</v>
      </c>
      <c r="F37" s="18">
        <v>98117</v>
      </c>
      <c r="G37" s="18" t="s">
        <v>84</v>
      </c>
      <c r="H37" s="18" t="s">
        <v>92</v>
      </c>
      <c r="I37" s="18" t="s">
        <v>23</v>
      </c>
      <c r="J37" s="18" t="s">
        <v>86</v>
      </c>
      <c r="K37" s="18" t="s">
        <v>122</v>
      </c>
      <c r="L37" s="18">
        <v>23115</v>
      </c>
      <c r="M37" s="18">
        <v>9579</v>
      </c>
      <c r="N37" s="18">
        <v>0</v>
      </c>
      <c r="O37" s="18">
        <v>0</v>
      </c>
      <c r="P37" s="18">
        <v>23115</v>
      </c>
      <c r="Q37" s="25"/>
      <c r="R37" s="18"/>
      <c r="S37" s="18">
        <v>1800</v>
      </c>
      <c r="T37" s="18">
        <f t="shared" si="2"/>
        <v>1800</v>
      </c>
      <c r="U37" s="20">
        <f t="shared" si="0"/>
        <v>7.7871512005191434E-2</v>
      </c>
      <c r="V37" s="20">
        <f t="shared" si="1"/>
        <v>0.18791105543376135</v>
      </c>
      <c r="W37" s="36" t="s">
        <v>106</v>
      </c>
    </row>
    <row r="38" spans="1:23" x14ac:dyDescent="0.25">
      <c r="A38" s="21" t="s">
        <v>29</v>
      </c>
      <c r="B38" s="21" t="s">
        <v>140</v>
      </c>
      <c r="C38" s="21" t="s">
        <v>28</v>
      </c>
      <c r="D38" s="21">
        <v>2</v>
      </c>
      <c r="E38" s="18" t="s">
        <v>91</v>
      </c>
      <c r="F38" s="18">
        <v>98502</v>
      </c>
      <c r="G38" s="18" t="s">
        <v>84</v>
      </c>
      <c r="H38" s="18" t="s">
        <v>85</v>
      </c>
      <c r="I38" s="18" t="s">
        <v>23</v>
      </c>
      <c r="J38" s="18" t="s">
        <v>86</v>
      </c>
      <c r="K38" s="18" t="s">
        <v>141</v>
      </c>
      <c r="L38" s="18">
        <v>33666</v>
      </c>
      <c r="M38" s="18">
        <v>22137</v>
      </c>
      <c r="N38" s="18">
        <v>0</v>
      </c>
      <c r="O38" s="18">
        <v>0</v>
      </c>
      <c r="P38" s="18">
        <v>33666</v>
      </c>
      <c r="Q38" s="25">
        <v>5820</v>
      </c>
      <c r="R38" s="18"/>
      <c r="S38" s="36"/>
      <c r="T38" s="18">
        <f t="shared" si="2"/>
        <v>5820</v>
      </c>
      <c r="U38" s="20">
        <f t="shared" si="0"/>
        <v>0.17287471039030475</v>
      </c>
      <c r="V38" s="20">
        <f t="shared" si="1"/>
        <v>0.26290825315083344</v>
      </c>
      <c r="W38" s="36"/>
    </row>
    <row r="39" spans="1:23" ht="60" x14ac:dyDescent="0.25">
      <c r="A39" s="18" t="s">
        <v>32</v>
      </c>
      <c r="B39" s="18" t="s">
        <v>142</v>
      </c>
      <c r="C39" s="18" t="s">
        <v>31</v>
      </c>
      <c r="D39" s="18">
        <v>2</v>
      </c>
      <c r="E39" s="18" t="s">
        <v>91</v>
      </c>
      <c r="F39" s="18">
        <v>98502</v>
      </c>
      <c r="G39" s="18" t="s">
        <v>84</v>
      </c>
      <c r="H39" s="18" t="s">
        <v>92</v>
      </c>
      <c r="I39" s="18" t="s">
        <v>23</v>
      </c>
      <c r="J39" s="18" t="s">
        <v>86</v>
      </c>
      <c r="K39" s="18" t="s">
        <v>143</v>
      </c>
      <c r="L39" s="18">
        <v>23115</v>
      </c>
      <c r="M39" s="18">
        <v>9579</v>
      </c>
      <c r="N39" s="18">
        <v>0</v>
      </c>
      <c r="O39" s="18">
        <v>0</v>
      </c>
      <c r="P39" s="18">
        <v>23115</v>
      </c>
      <c r="Q39" s="25"/>
      <c r="R39" s="18">
        <v>750</v>
      </c>
      <c r="S39" s="18">
        <v>1800</v>
      </c>
      <c r="T39" s="18">
        <f t="shared" si="2"/>
        <v>2550</v>
      </c>
      <c r="U39" s="20">
        <f t="shared" si="0"/>
        <v>0.11031797534068787</v>
      </c>
      <c r="V39" s="20">
        <f t="shared" si="1"/>
        <v>0.26620732853116191</v>
      </c>
      <c r="W39" s="36" t="s">
        <v>144</v>
      </c>
    </row>
    <row r="40" spans="1:23" x14ac:dyDescent="0.25">
      <c r="A40" s="18" t="s">
        <v>145</v>
      </c>
      <c r="B40" s="18" t="s">
        <v>146</v>
      </c>
      <c r="C40" s="18" t="s">
        <v>147</v>
      </c>
      <c r="D40" s="42">
        <v>2</v>
      </c>
      <c r="E40" s="18" t="s">
        <v>91</v>
      </c>
      <c r="F40" s="18">
        <v>98531</v>
      </c>
      <c r="G40" s="18" t="s">
        <v>84</v>
      </c>
      <c r="H40" s="18" t="s">
        <v>92</v>
      </c>
      <c r="I40" s="18" t="s">
        <v>23</v>
      </c>
      <c r="J40" s="18" t="s">
        <v>86</v>
      </c>
      <c r="K40" s="18" t="s">
        <v>148</v>
      </c>
      <c r="L40" s="18">
        <v>23115</v>
      </c>
      <c r="M40" s="18">
        <v>9579</v>
      </c>
      <c r="N40" s="18">
        <v>0</v>
      </c>
      <c r="O40" s="31">
        <v>1608</v>
      </c>
      <c r="P40" s="25">
        <v>21507</v>
      </c>
      <c r="Q40" s="21">
        <v>192</v>
      </c>
      <c r="R40" s="21"/>
      <c r="S40" s="31"/>
      <c r="T40" s="18">
        <f t="shared" si="2"/>
        <v>192</v>
      </c>
      <c r="U40" s="20">
        <f t="shared" si="0"/>
        <v>8.3062946138870858E-3</v>
      </c>
      <c r="V40" s="20">
        <f t="shared" si="1"/>
        <v>2.0043845912934545E-2</v>
      </c>
      <c r="W40" s="39"/>
    </row>
    <row r="41" spans="1:23" x14ac:dyDescent="0.25">
      <c r="A41" s="21" t="s">
        <v>35</v>
      </c>
      <c r="B41" s="21"/>
      <c r="C41" s="21" t="s">
        <v>34</v>
      </c>
      <c r="D41" s="21">
        <v>2</v>
      </c>
      <c r="E41" s="18"/>
      <c r="F41" s="18"/>
      <c r="G41" s="18"/>
      <c r="H41" s="18" t="s">
        <v>92</v>
      </c>
      <c r="I41" s="18"/>
      <c r="J41" s="18"/>
      <c r="K41" s="18"/>
      <c r="L41" s="18">
        <v>23115</v>
      </c>
      <c r="M41" s="18">
        <v>9579</v>
      </c>
      <c r="N41" s="18"/>
      <c r="O41" s="18"/>
      <c r="P41" s="18"/>
      <c r="Q41" s="25"/>
      <c r="R41" s="18">
        <v>750</v>
      </c>
      <c r="S41" s="36"/>
      <c r="T41" s="18">
        <f t="shared" si="2"/>
        <v>750</v>
      </c>
      <c r="U41" s="20">
        <f t="shared" si="0"/>
        <v>3.2446463335496431E-2</v>
      </c>
      <c r="V41" s="20">
        <f t="shared" si="1"/>
        <v>7.8296273097400559E-2</v>
      </c>
      <c r="W41" s="36"/>
    </row>
    <row r="42" spans="1:23" ht="30" x14ac:dyDescent="0.25">
      <c r="A42" s="26" t="s">
        <v>38</v>
      </c>
      <c r="B42" s="26"/>
      <c r="C42" s="26" t="s">
        <v>37</v>
      </c>
      <c r="D42" s="26">
        <v>2</v>
      </c>
      <c r="E42" s="26"/>
      <c r="F42" s="26"/>
      <c r="G42" s="26"/>
      <c r="H42" s="26"/>
      <c r="I42" s="26"/>
      <c r="J42" s="26"/>
      <c r="K42" s="26"/>
      <c r="L42" s="26">
        <v>23115</v>
      </c>
      <c r="M42" s="26">
        <v>9579</v>
      </c>
      <c r="N42" s="26"/>
      <c r="O42" s="26"/>
      <c r="P42" s="26"/>
      <c r="Q42" s="34"/>
      <c r="R42" s="26">
        <v>500</v>
      </c>
      <c r="S42" s="37">
        <v>8493</v>
      </c>
      <c r="T42" s="26">
        <f t="shared" si="2"/>
        <v>8993</v>
      </c>
      <c r="U42" s="35">
        <f t="shared" si="0"/>
        <v>0.38905472636815919</v>
      </c>
      <c r="V42" s="20">
        <f t="shared" si="1"/>
        <v>0.93882451195323102</v>
      </c>
      <c r="W42" s="37" t="s">
        <v>164</v>
      </c>
    </row>
    <row r="43" spans="1:23" x14ac:dyDescent="0.25">
      <c r="A43" s="21" t="s">
        <v>42</v>
      </c>
      <c r="B43" s="21" t="s">
        <v>169</v>
      </c>
      <c r="C43" s="21" t="s">
        <v>41</v>
      </c>
      <c r="D43" s="9">
        <v>2</v>
      </c>
      <c r="E43" s="18" t="s">
        <v>91</v>
      </c>
      <c r="F43" s="18"/>
      <c r="G43" s="18" t="s">
        <v>84</v>
      </c>
      <c r="H43" s="18" t="s">
        <v>85</v>
      </c>
      <c r="I43" s="18"/>
      <c r="J43" s="18"/>
      <c r="K43" s="18" t="s">
        <v>170</v>
      </c>
      <c r="L43" s="18">
        <v>23115</v>
      </c>
      <c r="M43" s="18">
        <v>9579</v>
      </c>
      <c r="N43" s="18">
        <v>0</v>
      </c>
      <c r="O43" s="18">
        <v>6905</v>
      </c>
      <c r="P43" s="18">
        <v>16210</v>
      </c>
      <c r="Q43" s="31"/>
      <c r="R43" s="31">
        <v>1000</v>
      </c>
      <c r="S43" s="31"/>
      <c r="T43" s="18">
        <f t="shared" si="2"/>
        <v>1000</v>
      </c>
      <c r="U43" s="20">
        <f t="shared" si="0"/>
        <v>4.3261951113995244E-2</v>
      </c>
      <c r="V43" s="20">
        <f t="shared" si="1"/>
        <v>0.10439503079653409</v>
      </c>
      <c r="W43" s="31"/>
    </row>
    <row r="44" spans="1:23" x14ac:dyDescent="0.25">
      <c r="A44" s="21" t="s">
        <v>171</v>
      </c>
      <c r="B44" s="21" t="s">
        <v>172</v>
      </c>
      <c r="C44" s="21" t="s">
        <v>173</v>
      </c>
      <c r="D44" s="18">
        <v>2</v>
      </c>
      <c r="E44" s="18" t="s">
        <v>174</v>
      </c>
      <c r="F44" s="18">
        <v>15218</v>
      </c>
      <c r="G44" s="18" t="s">
        <v>84</v>
      </c>
      <c r="H44" s="18" t="s">
        <v>85</v>
      </c>
      <c r="I44" s="18" t="s">
        <v>23</v>
      </c>
      <c r="J44" s="18" t="s">
        <v>86</v>
      </c>
      <c r="K44" s="18" t="s">
        <v>175</v>
      </c>
      <c r="L44" s="18">
        <v>33666</v>
      </c>
      <c r="M44" s="18">
        <v>22137</v>
      </c>
      <c r="N44" s="18">
        <v>0</v>
      </c>
      <c r="O44" s="18">
        <v>314</v>
      </c>
      <c r="P44" s="18">
        <v>33352</v>
      </c>
      <c r="Q44" s="25">
        <f>5820-O44</f>
        <v>5506</v>
      </c>
      <c r="R44" s="18">
        <v>750</v>
      </c>
      <c r="S44" s="36"/>
      <c r="T44" s="18">
        <f t="shared" si="2"/>
        <v>6256</v>
      </c>
      <c r="U44" s="20">
        <f t="shared" si="0"/>
        <v>0.18582546189033447</v>
      </c>
      <c r="V44" s="20">
        <f t="shared" si="1"/>
        <v>0.28260378551745946</v>
      </c>
      <c r="W44" s="36"/>
    </row>
    <row r="45" spans="1:23" x14ac:dyDescent="0.25">
      <c r="A45" s="18" t="s">
        <v>176</v>
      </c>
      <c r="B45" s="18" t="s">
        <v>19</v>
      </c>
      <c r="C45" s="18" t="s">
        <v>177</v>
      </c>
      <c r="D45" s="18">
        <v>2</v>
      </c>
      <c r="E45" s="18" t="s">
        <v>91</v>
      </c>
      <c r="F45" s="18">
        <v>98501</v>
      </c>
      <c r="G45" s="18" t="s">
        <v>84</v>
      </c>
      <c r="H45" s="18" t="s">
        <v>92</v>
      </c>
      <c r="I45" s="18" t="s">
        <v>23</v>
      </c>
      <c r="J45" s="18" t="s">
        <v>86</v>
      </c>
      <c r="K45" s="18" t="s">
        <v>178</v>
      </c>
      <c r="L45" s="18">
        <v>23115</v>
      </c>
      <c r="M45" s="18">
        <v>9579</v>
      </c>
      <c r="N45" s="18">
        <v>0</v>
      </c>
      <c r="O45" s="18">
        <v>8026</v>
      </c>
      <c r="P45" s="18">
        <v>15089</v>
      </c>
      <c r="Q45" s="18"/>
      <c r="R45" s="18"/>
      <c r="S45" s="18">
        <v>1000</v>
      </c>
      <c r="T45" s="18">
        <f t="shared" si="2"/>
        <v>1000</v>
      </c>
      <c r="U45" s="20">
        <f t="shared" si="0"/>
        <v>4.3261951113995244E-2</v>
      </c>
      <c r="V45" s="20">
        <f t="shared" si="1"/>
        <v>0.10439503079653409</v>
      </c>
      <c r="W45" s="36" t="s">
        <v>179</v>
      </c>
    </row>
    <row r="46" spans="1:23" ht="45" x14ac:dyDescent="0.25">
      <c r="A46" s="18" t="s">
        <v>45</v>
      </c>
      <c r="B46" s="18" t="s">
        <v>95</v>
      </c>
      <c r="C46" s="18" t="s">
        <v>44</v>
      </c>
      <c r="D46" s="21">
        <v>2</v>
      </c>
      <c r="E46" s="18" t="s">
        <v>91</v>
      </c>
      <c r="F46" s="18">
        <v>98502</v>
      </c>
      <c r="G46" s="18" t="s">
        <v>84</v>
      </c>
      <c r="H46" s="18" t="s">
        <v>92</v>
      </c>
      <c r="I46" s="18" t="s">
        <v>23</v>
      </c>
      <c r="J46" s="18" t="s">
        <v>86</v>
      </c>
      <c r="K46" s="18" t="s">
        <v>122</v>
      </c>
      <c r="L46" s="18">
        <v>23115</v>
      </c>
      <c r="M46" s="18">
        <v>9579</v>
      </c>
      <c r="N46" s="18">
        <v>0</v>
      </c>
      <c r="O46" s="18">
        <v>6570</v>
      </c>
      <c r="P46" s="18">
        <v>16545</v>
      </c>
      <c r="Q46" s="18"/>
      <c r="R46" s="18">
        <v>250</v>
      </c>
      <c r="S46" s="18">
        <v>3193</v>
      </c>
      <c r="T46" s="18">
        <f t="shared" si="2"/>
        <v>3443</v>
      </c>
      <c r="U46" s="20">
        <f t="shared" si="0"/>
        <v>0.14895089768548561</v>
      </c>
      <c r="V46" s="20">
        <f t="shared" si="1"/>
        <v>0.35943209103246687</v>
      </c>
      <c r="W46" s="36" t="s">
        <v>180</v>
      </c>
    </row>
    <row r="47" spans="1:23" x14ac:dyDescent="0.25">
      <c r="A47" s="21" t="s">
        <v>12</v>
      </c>
      <c r="B47" s="21" t="s">
        <v>40</v>
      </c>
      <c r="C47" s="21" t="s">
        <v>50</v>
      </c>
      <c r="D47" s="30">
        <v>2</v>
      </c>
      <c r="E47" s="21" t="s">
        <v>91</v>
      </c>
      <c r="F47" s="21">
        <v>98502</v>
      </c>
      <c r="G47" s="21" t="s">
        <v>84</v>
      </c>
      <c r="H47" s="21" t="s">
        <v>92</v>
      </c>
      <c r="I47" s="21" t="s">
        <v>23</v>
      </c>
      <c r="J47" s="21" t="s">
        <v>86</v>
      </c>
      <c r="K47" s="21" t="s">
        <v>143</v>
      </c>
      <c r="L47" s="21">
        <v>23115</v>
      </c>
      <c r="M47" s="21">
        <v>9579</v>
      </c>
      <c r="N47" s="21">
        <v>0</v>
      </c>
      <c r="O47" s="21">
        <v>6577</v>
      </c>
      <c r="P47" s="21">
        <v>16538</v>
      </c>
      <c r="Q47" s="21"/>
      <c r="R47" s="21">
        <v>750</v>
      </c>
      <c r="S47" s="18"/>
      <c r="T47" s="18">
        <f t="shared" si="2"/>
        <v>750</v>
      </c>
      <c r="U47" s="20">
        <f t="shared" si="0"/>
        <v>3.2446463335496431E-2</v>
      </c>
      <c r="V47" s="20">
        <f t="shared" si="1"/>
        <v>7.8296273097400559E-2</v>
      </c>
      <c r="W47" s="18"/>
    </row>
    <row r="48" spans="1:23" x14ac:dyDescent="0.25">
      <c r="A48" s="31"/>
      <c r="B48" s="31"/>
      <c r="C48" s="31"/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1">
        <f>SUM(R2:R47)</f>
        <v>11000</v>
      </c>
      <c r="S48" s="31"/>
      <c r="T48" s="31"/>
      <c r="U48" s="38"/>
      <c r="V48" s="38"/>
      <c r="W48" s="39"/>
    </row>
    <row r="51" spans="16:20" x14ac:dyDescent="0.25">
      <c r="P51" t="s">
        <v>220</v>
      </c>
      <c r="Q51">
        <f>SUM(Q2:Q47)</f>
        <v>92092</v>
      </c>
      <c r="S51" t="s">
        <v>221</v>
      </c>
      <c r="T51">
        <f>SUM(T2:T47)</f>
        <v>170052</v>
      </c>
    </row>
    <row r="52" spans="16:20" x14ac:dyDescent="0.25">
      <c r="P52" t="s">
        <v>222</v>
      </c>
      <c r="Q52">
        <v>11000</v>
      </c>
    </row>
    <row r="53" spans="16:20" x14ac:dyDescent="0.25">
      <c r="P53" t="s">
        <v>94</v>
      </c>
      <c r="Q53">
        <f>14500+6386</f>
        <v>20886</v>
      </c>
    </row>
    <row r="55" spans="16:20" x14ac:dyDescent="0.25">
      <c r="P55" t="s">
        <v>223</v>
      </c>
      <c r="Q55">
        <f>SUM(Q51:Q53)</f>
        <v>123978</v>
      </c>
    </row>
  </sheetData>
  <sortState ref="A2:W55">
    <sortCondition ref="D2:D55"/>
  </sortState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Continuing Students</vt:lpstr>
      <vt:lpstr>Incoming students</vt:lpstr>
      <vt:lpstr>All awards</vt:lpstr>
    </vt:vector>
  </TitlesOfParts>
  <Company>The Evergreen State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Martin, Andrea (Staff)</dc:creator>
  <cp:lastModifiedBy>Martin, Andrea</cp:lastModifiedBy>
  <dcterms:created xsi:type="dcterms:W3CDTF">2017-04-03T20:04:23Z</dcterms:created>
  <dcterms:modified xsi:type="dcterms:W3CDTF">2018-07-17T00:29:33Z</dcterms:modified>
</cp:coreProperties>
</file>