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35" i="1" l="1"/>
  <c r="AD35" i="1" s="1"/>
  <c r="AE35" i="1" s="1"/>
  <c r="AF35" i="1" s="1"/>
  <c r="AE34" i="1"/>
  <c r="AF34" i="1" s="1"/>
  <c r="AD34" i="1"/>
  <c r="AD33" i="1"/>
  <c r="AE33" i="1" s="1"/>
  <c r="AF33" i="1" s="1"/>
  <c r="AE32" i="1"/>
  <c r="AF32" i="1" s="1"/>
  <c r="AD32" i="1"/>
  <c r="AD31" i="1"/>
  <c r="AE31" i="1" s="1"/>
  <c r="AF31" i="1" s="1"/>
  <c r="AE30" i="1"/>
  <c r="AF30" i="1" s="1"/>
  <c r="AD30" i="1"/>
  <c r="AD29" i="1"/>
  <c r="AE29" i="1" s="1"/>
  <c r="AF29" i="1" s="1"/>
  <c r="AE28" i="1"/>
  <c r="AF28" i="1" s="1"/>
  <c r="AD28" i="1"/>
  <c r="AD27" i="1"/>
  <c r="AE27" i="1" s="1"/>
  <c r="AF27" i="1" s="1"/>
  <c r="AE26" i="1"/>
  <c r="AF26" i="1" s="1"/>
  <c r="AD26" i="1"/>
  <c r="AD25" i="1"/>
  <c r="AE25" i="1" s="1"/>
  <c r="AF25" i="1" s="1"/>
  <c r="AE24" i="1"/>
  <c r="AF24" i="1" s="1"/>
  <c r="AD24" i="1"/>
  <c r="AD23" i="1"/>
  <c r="AE23" i="1" s="1"/>
  <c r="AF23" i="1" s="1"/>
  <c r="AE22" i="1"/>
  <c r="AF22" i="1" s="1"/>
  <c r="AD22" i="1"/>
  <c r="AD21" i="1"/>
  <c r="AE21" i="1" s="1"/>
  <c r="AF21" i="1" s="1"/>
  <c r="R20" i="1"/>
  <c r="AD20" i="1" s="1"/>
  <c r="AE20" i="1" s="1"/>
  <c r="AF20" i="1" s="1"/>
  <c r="AE19" i="1"/>
  <c r="AF19" i="1" s="1"/>
  <c r="AD19" i="1"/>
  <c r="AD18" i="1"/>
  <c r="AE18" i="1" s="1"/>
  <c r="AF18" i="1" s="1"/>
  <c r="AE17" i="1"/>
  <c r="AF17" i="1" s="1"/>
  <c r="AD17" i="1"/>
  <c r="S16" i="1"/>
  <c r="AE15" i="1"/>
  <c r="AF15" i="1" s="1"/>
  <c r="AD15" i="1"/>
  <c r="AD14" i="1"/>
  <c r="AE14" i="1" s="1"/>
  <c r="AF14" i="1" s="1"/>
  <c r="AE13" i="1"/>
  <c r="AF13" i="1" s="1"/>
  <c r="AD13" i="1"/>
  <c r="AD12" i="1"/>
  <c r="AE12" i="1" s="1"/>
  <c r="AF12" i="1" s="1"/>
  <c r="AE11" i="1"/>
  <c r="AF11" i="1" s="1"/>
  <c r="AD11" i="1"/>
  <c r="AD10" i="1"/>
  <c r="AE10" i="1" s="1"/>
  <c r="AF10" i="1" s="1"/>
  <c r="AE9" i="1"/>
  <c r="AF9" i="1" s="1"/>
  <c r="AD9" i="1"/>
  <c r="AD8" i="1"/>
  <c r="AE8" i="1" s="1"/>
  <c r="AF8" i="1" s="1"/>
  <c r="R8" i="1"/>
  <c r="AD7" i="1"/>
  <c r="AE7" i="1" s="1"/>
  <c r="AF7" i="1" s="1"/>
  <c r="R7" i="1"/>
  <c r="AD6" i="1"/>
  <c r="AE6" i="1" s="1"/>
  <c r="AF6" i="1" s="1"/>
  <c r="R5" i="1"/>
  <c r="AD5" i="1" s="1"/>
  <c r="AE5" i="1" s="1"/>
  <c r="AF5" i="1" s="1"/>
  <c r="AE4" i="1"/>
  <c r="AF4" i="1" s="1"/>
  <c r="AD4" i="1"/>
  <c r="AD3" i="1"/>
  <c r="AE3" i="1" s="1"/>
  <c r="AF3" i="1" s="1"/>
  <c r="R3" i="1"/>
  <c r="AD2" i="1"/>
  <c r="AE2" i="1" s="1"/>
  <c r="AF2" i="1" s="1"/>
  <c r="R2" i="1"/>
</calcChain>
</file>

<file path=xl/sharedStrings.xml><?xml version="1.0" encoding="utf-8"?>
<sst xmlns="http://schemas.openxmlformats.org/spreadsheetml/2006/main" count="434" uniqueCount="282">
  <si>
    <t>Last Name:</t>
  </si>
  <si>
    <t>First Name</t>
  </si>
  <si>
    <t>A#</t>
  </si>
  <si>
    <t>Email:</t>
  </si>
  <si>
    <t>Phone</t>
  </si>
  <si>
    <t>Address</t>
  </si>
  <si>
    <t>City:</t>
  </si>
  <si>
    <t>State:</t>
  </si>
  <si>
    <t>Zip:</t>
  </si>
  <si>
    <t>PT/FT</t>
  </si>
  <si>
    <t xml:space="preserve">New/ Continuing </t>
  </si>
  <si>
    <t>FAFSA rc'd</t>
  </si>
  <si>
    <t>Residency</t>
  </si>
  <si>
    <t>TUITION</t>
  </si>
  <si>
    <t>EFC</t>
  </si>
  <si>
    <t>AmeriCorps</t>
  </si>
  <si>
    <t>Tuition Waiver</t>
  </si>
  <si>
    <t>Academic Achievement (4 R, 4 N)</t>
  </si>
  <si>
    <t>Intl Waiver</t>
  </si>
  <si>
    <t>Foundation - FS11</t>
  </si>
  <si>
    <t>Endowed</t>
  </si>
  <si>
    <t>Alumni - FS25</t>
  </si>
  <si>
    <t>Bilezikian 2 year</t>
  </si>
  <si>
    <t>Soule</t>
  </si>
  <si>
    <t>Emory Pyle</t>
  </si>
  <si>
    <t>Director's (Spring)</t>
  </si>
  <si>
    <t>Spring Waiver</t>
  </si>
  <si>
    <t>W/S</t>
  </si>
  <si>
    <t>Need Grant</t>
  </si>
  <si>
    <t>Total MES Award</t>
  </si>
  <si>
    <t>NEED (tuition) - does not include veteran waivers</t>
  </si>
  <si>
    <t>% need (tuition)</t>
  </si>
  <si>
    <t>notes</t>
  </si>
  <si>
    <t>accept?</t>
  </si>
  <si>
    <t>need more money?</t>
  </si>
  <si>
    <t>Albertson</t>
  </si>
  <si>
    <t>Zander</t>
  </si>
  <si>
    <t>A00374428</t>
  </si>
  <si>
    <t>albertson.zander@gmail.com</t>
  </si>
  <si>
    <t>317 Monmouth Ave South Apt 2</t>
  </si>
  <si>
    <t>Monmouth</t>
  </si>
  <si>
    <t>OR</t>
  </si>
  <si>
    <t>F</t>
  </si>
  <si>
    <t>N</t>
  </si>
  <si>
    <t>2015-02-13</t>
  </si>
  <si>
    <t>Beetstra</t>
  </si>
  <si>
    <t>Margaret</t>
  </si>
  <si>
    <t>A00372542</t>
  </si>
  <si>
    <t>mbeetstra@wustl.edu</t>
  </si>
  <si>
    <t>6985 Snow Way Drive</t>
  </si>
  <si>
    <t>St. Louis</t>
  </si>
  <si>
    <t>MO</t>
  </si>
  <si>
    <t>2015-01-05</t>
  </si>
  <si>
    <t>Bertsch</t>
  </si>
  <si>
    <t>Asha</t>
  </si>
  <si>
    <t>A00371730</t>
  </si>
  <si>
    <t>ashabertsch@gmail.com</t>
  </si>
  <si>
    <t>391 Ne 156 Street</t>
  </si>
  <si>
    <t>Miami</t>
  </si>
  <si>
    <t>FL</t>
  </si>
  <si>
    <t>2015-01-28</t>
  </si>
  <si>
    <t>Blair</t>
  </si>
  <si>
    <t>Stephanie</t>
  </si>
  <si>
    <t>A00237432</t>
  </si>
  <si>
    <t>stephanieblr@gmail.com</t>
  </si>
  <si>
    <t>6325 41st Ave NW</t>
  </si>
  <si>
    <t>Olympia</t>
  </si>
  <si>
    <t>WA</t>
  </si>
  <si>
    <t>98502-8832</t>
  </si>
  <si>
    <t>2015-03-02</t>
  </si>
  <si>
    <t>R</t>
  </si>
  <si>
    <t>Burt</t>
  </si>
  <si>
    <t>Dakota</t>
  </si>
  <si>
    <t>A00179801</t>
  </si>
  <si>
    <t>drb103@humboldt.edu</t>
  </si>
  <si>
    <t>1008 F St Apt F</t>
  </si>
  <si>
    <t>Arcata</t>
  </si>
  <si>
    <t>CA</t>
  </si>
  <si>
    <t>95521</t>
  </si>
  <si>
    <t>2015-01-12</t>
  </si>
  <si>
    <t>Z</t>
  </si>
  <si>
    <t>Camuzeaux</t>
  </si>
  <si>
    <t>Dov</t>
  </si>
  <si>
    <t>A00374246</t>
  </si>
  <si>
    <t>dovcamuzo@gmail.com</t>
  </si>
  <si>
    <t>2122 45th Ave</t>
  </si>
  <si>
    <t>Long Island City</t>
  </si>
  <si>
    <t>NY</t>
  </si>
  <si>
    <t>Cedarbaum</t>
  </si>
  <si>
    <t>Jeffrey</t>
  </si>
  <si>
    <t>A00374908</t>
  </si>
  <si>
    <t>jcedarbaum@gmail.com</t>
  </si>
  <si>
    <t>3609 Boston Harbor Rd NE</t>
  </si>
  <si>
    <t>Crnkovich</t>
  </si>
  <si>
    <t>Erin</t>
  </si>
  <si>
    <t>A00373223</t>
  </si>
  <si>
    <t>ecrnkovi@gmail.com</t>
  </si>
  <si>
    <t>659 N 59th St</t>
  </si>
  <si>
    <t>Omaha</t>
  </si>
  <si>
    <t>NE</t>
  </si>
  <si>
    <t>2015-02-09</t>
  </si>
  <si>
    <t>D'Annibale</t>
  </si>
  <si>
    <t>Stephen</t>
  </si>
  <si>
    <t>A00373543</t>
  </si>
  <si>
    <t>stevo_capo@hotmail.com</t>
  </si>
  <si>
    <t>2108 E. Burlingame Ave</t>
  </si>
  <si>
    <t>Fresno</t>
  </si>
  <si>
    <t>93710</t>
  </si>
  <si>
    <t>n/a</t>
  </si>
  <si>
    <t>N/A</t>
  </si>
  <si>
    <t>AmeriCorps in 16/17 (did not apply F15 but requested waiver)</t>
  </si>
  <si>
    <t>Dorman</t>
  </si>
  <si>
    <t>Seth</t>
  </si>
  <si>
    <t>A00371129</t>
  </si>
  <si>
    <t>sjdorman@randolphcollege.edu</t>
  </si>
  <si>
    <t>124 St Johns Drive</t>
  </si>
  <si>
    <t>Lynchburg</t>
  </si>
  <si>
    <t>VA</t>
  </si>
  <si>
    <t>Eide</t>
  </si>
  <si>
    <t>Gregory</t>
  </si>
  <si>
    <t>A00263906</t>
  </si>
  <si>
    <t>clockradiofloss@hotmail.com</t>
  </si>
  <si>
    <t>4436 Ridgewood Ct NW</t>
  </si>
  <si>
    <t>2015-01-08</t>
  </si>
  <si>
    <t>AmeriCorps in 16/17</t>
  </si>
  <si>
    <t>Frazier</t>
  </si>
  <si>
    <t>Carrie</t>
  </si>
  <si>
    <t>A00371700</t>
  </si>
  <si>
    <t>frazier66@marshall.edu</t>
  </si>
  <si>
    <t>14500 SW Camp Stealth Rd</t>
  </si>
  <si>
    <t>Vashon</t>
  </si>
  <si>
    <t>2015-02-02</t>
  </si>
  <si>
    <t>AmeriCorps in 16/17; need proof of final term</t>
  </si>
  <si>
    <t>Graeff</t>
  </si>
  <si>
    <t>Melanie</t>
  </si>
  <si>
    <t>A00368908</t>
  </si>
  <si>
    <t>mgraeff@capital.edu</t>
  </si>
  <si>
    <t>3075 Beech Hill Dr</t>
  </si>
  <si>
    <t>Spring Valley</t>
  </si>
  <si>
    <t>OH</t>
  </si>
  <si>
    <t>2015-02-11</t>
  </si>
  <si>
    <t>Harbaugh</t>
  </si>
  <si>
    <t>Bennett</t>
  </si>
  <si>
    <t>A00257901</t>
  </si>
  <si>
    <t>ben.harbaugh@comcast.net</t>
  </si>
  <si>
    <t>206-856-4374</t>
  </si>
  <si>
    <t>10400 32nd Ave NE</t>
  </si>
  <si>
    <t>Seattle</t>
  </si>
  <si>
    <t>2015-01-23</t>
  </si>
  <si>
    <t>Kargbo</t>
  </si>
  <si>
    <t>John</t>
  </si>
  <si>
    <t>A00369007</t>
  </si>
  <si>
    <t>kamahkargbo@hotmail.com</t>
  </si>
  <si>
    <t>care of Mr. Samuel Kamara Director PAPS Office of National Security Tower Hill</t>
  </si>
  <si>
    <t>Freetown</t>
  </si>
  <si>
    <t>Sierra Leone</t>
  </si>
  <si>
    <t>Kubina</t>
  </si>
  <si>
    <t>Dylan</t>
  </si>
  <si>
    <t>A00372376</t>
  </si>
  <si>
    <t>dek5154@psu.edu</t>
  </si>
  <si>
    <t>376 Norle Street</t>
  </si>
  <si>
    <t>State College</t>
  </si>
  <si>
    <t>PA</t>
  </si>
  <si>
    <t>Lapinski</t>
  </si>
  <si>
    <t>Monika</t>
  </si>
  <si>
    <t>A08000977</t>
  </si>
  <si>
    <t>monsski@gmail.com</t>
  </si>
  <si>
    <t>8120 SW Parrway Dr</t>
  </si>
  <si>
    <t>Portland</t>
  </si>
  <si>
    <t>2015-02-20</t>
  </si>
  <si>
    <t>Lower</t>
  </si>
  <si>
    <t>Chris</t>
  </si>
  <si>
    <t>A00374923</t>
  </si>
  <si>
    <t>lowecs1@uw.edu</t>
  </si>
  <si>
    <t>5109 41st Ave SE</t>
  </si>
  <si>
    <t>Lacey</t>
  </si>
  <si>
    <t>Luzbetak</t>
  </si>
  <si>
    <t>Kailey</t>
  </si>
  <si>
    <t>A00371223</t>
  </si>
  <si>
    <t>kaileyluzbetak@gmail.com</t>
  </si>
  <si>
    <t>25413 W Willow Drive</t>
  </si>
  <si>
    <t>Plainfield</t>
  </si>
  <si>
    <t>IL</t>
  </si>
  <si>
    <t>2015-02-18</t>
  </si>
  <si>
    <t>Mangan</t>
  </si>
  <si>
    <t>Anna</t>
  </si>
  <si>
    <t>A00373848</t>
  </si>
  <si>
    <t>mangan.anna@gmail.com</t>
  </si>
  <si>
    <t>612-716-8627</t>
  </si>
  <si>
    <t>17836 State Route 507 SE</t>
  </si>
  <si>
    <t>Yelm</t>
  </si>
  <si>
    <t>2015-02-17</t>
  </si>
  <si>
    <t>Marks</t>
  </si>
  <si>
    <t>Arielle</t>
  </si>
  <si>
    <t>A00374924</t>
  </si>
  <si>
    <t>ariellemarks@me.com</t>
  </si>
  <si>
    <t>443-786-2149</t>
  </si>
  <si>
    <t>105 Sherman St. NW</t>
  </si>
  <si>
    <t>2015-02-23</t>
  </si>
  <si>
    <t>Marzolf</t>
  </si>
  <si>
    <t>Amanda</t>
  </si>
  <si>
    <t>A00366774</t>
  </si>
  <si>
    <t>admarzoff1@hotmail.com</t>
  </si>
  <si>
    <t>1309 Fern St SW Q301</t>
  </si>
  <si>
    <t>2015-01-20</t>
  </si>
  <si>
    <t>McKellips</t>
  </si>
  <si>
    <t>Trace</t>
  </si>
  <si>
    <t>A00374925</t>
  </si>
  <si>
    <t>tracemckellips@yahoo.com</t>
  </si>
  <si>
    <t>605-929-1001</t>
  </si>
  <si>
    <t>101 Pine Lane</t>
  </si>
  <si>
    <t>Alcester</t>
  </si>
  <si>
    <t>SD</t>
  </si>
  <si>
    <t>Miller</t>
  </si>
  <si>
    <t>Kirsten</t>
  </si>
  <si>
    <t>A00121308</t>
  </si>
  <si>
    <t>mille307@gmail.com</t>
  </si>
  <si>
    <t>425-894-4380</t>
  </si>
  <si>
    <t>505 Washington St SE Apt 22</t>
  </si>
  <si>
    <t>2015-01-07</t>
  </si>
  <si>
    <t>Moore</t>
  </si>
  <si>
    <t>Emily</t>
  </si>
  <si>
    <t>A00371928</t>
  </si>
  <si>
    <t>eemoore@me.com</t>
  </si>
  <si>
    <t>5601 Charing Pl</t>
  </si>
  <si>
    <t>Charlotte</t>
  </si>
  <si>
    <t>NC</t>
  </si>
  <si>
    <t>Nixon</t>
  </si>
  <si>
    <t>Marisa</t>
  </si>
  <si>
    <t>A00374928</t>
  </si>
  <si>
    <t>marisa.nixon@gmail.com</t>
  </si>
  <si>
    <t>c/o Sound Experience</t>
  </si>
  <si>
    <t>Port Townsend</t>
  </si>
  <si>
    <t>2015-02-19</t>
  </si>
  <si>
    <t>Passarelli</t>
  </si>
  <si>
    <t>A00374432</t>
  </si>
  <si>
    <t>epassare@knox.edu</t>
  </si>
  <si>
    <t>3124 County Roas 1600 East</t>
  </si>
  <si>
    <t>Rantoul</t>
  </si>
  <si>
    <t>Pickett</t>
  </si>
  <si>
    <t>Grey</t>
  </si>
  <si>
    <t>A00360834</t>
  </si>
  <si>
    <t>grey.pickett@gmail.com</t>
  </si>
  <si>
    <t>4040 Gull Harbor Rd</t>
  </si>
  <si>
    <t>Simmons</t>
  </si>
  <si>
    <t>A00374749</t>
  </si>
  <si>
    <t>asimmons.professional@gmail.com</t>
  </si>
  <si>
    <t>19 Streuli Court</t>
  </si>
  <si>
    <t>Elmwood Park</t>
  </si>
  <si>
    <t>NJ</t>
  </si>
  <si>
    <t>07407</t>
  </si>
  <si>
    <t>Taneyhill</t>
  </si>
  <si>
    <t>Zach</t>
  </si>
  <si>
    <t>A00373385</t>
  </si>
  <si>
    <t>taneyhzg@miamioh.edu</t>
  </si>
  <si>
    <t>115 1/2 S Elm St</t>
  </si>
  <si>
    <t>Oxford</t>
  </si>
  <si>
    <t>2015-02-04</t>
  </si>
  <si>
    <t>Turner</t>
  </si>
  <si>
    <t>Sarah</t>
  </si>
  <si>
    <t>A00374929</t>
  </si>
  <si>
    <t>turner.set@gmail.com</t>
  </si>
  <si>
    <t>610-533-7340</t>
  </si>
  <si>
    <t>824 61st Street Apt E</t>
  </si>
  <si>
    <t>Oakland</t>
  </si>
  <si>
    <t>Vang</t>
  </si>
  <si>
    <t>Tushaun</t>
  </si>
  <si>
    <t>A00374751</t>
  </si>
  <si>
    <t>tushaun.v@gmail.com</t>
  </si>
  <si>
    <t>4675 N Vista</t>
  </si>
  <si>
    <t>Welch</t>
  </si>
  <si>
    <t>Jennifer</t>
  </si>
  <si>
    <t>A00374930</t>
  </si>
  <si>
    <t>jrwelch87@gmail.com</t>
  </si>
  <si>
    <t>1506 Columbia St. SW</t>
  </si>
  <si>
    <t>Wisdom</t>
  </si>
  <si>
    <t>Laura</t>
  </si>
  <si>
    <t>A00373855</t>
  </si>
  <si>
    <t>laura.a.wisdom@gmail.com</t>
  </si>
  <si>
    <t>509-251-5878</t>
  </si>
  <si>
    <t>908 S. Cushman Ave No B</t>
  </si>
  <si>
    <t>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</si>
</sst>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2" applyFont="1" applyFill="1"/>
    <xf numFmtId="0" fontId="2" fillId="0" borderId="0" xfId="0" applyFont="1" applyFill="1"/>
    <xf numFmtId="0" fontId="6" fillId="0" borderId="1" xfId="3" applyFont="1" applyFill="1" applyBorder="1" applyAlignment="1">
      <alignment wrapText="1"/>
    </xf>
    <xf numFmtId="0" fontId="6" fillId="0" borderId="1" xfId="3" applyNumberFormat="1" applyFont="1" applyFill="1" applyBorder="1" applyAlignment="1">
      <alignment wrapText="1"/>
    </xf>
    <xf numFmtId="0" fontId="6" fillId="0" borderId="2" xfId="3" applyNumberFormat="1" applyFont="1" applyFill="1" applyBorder="1" applyAlignment="1">
      <alignment wrapText="1"/>
    </xf>
    <xf numFmtId="0" fontId="6" fillId="0" borderId="1" xfId="3" applyFont="1" applyFill="1" applyBorder="1" applyAlignment="1">
      <alignment horizontal="left" wrapText="1"/>
    </xf>
    <xf numFmtId="0" fontId="7" fillId="2" borderId="1" xfId="3" applyNumberFormat="1" applyFont="1" applyFill="1" applyBorder="1" applyAlignment="1">
      <alignment wrapText="1"/>
    </xf>
    <xf numFmtId="0" fontId="7" fillId="0" borderId="3" xfId="3" applyNumberFormat="1" applyFont="1" applyFill="1" applyBorder="1" applyAlignment="1">
      <alignment wrapText="1"/>
    </xf>
    <xf numFmtId="0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wrapText="1"/>
    </xf>
    <xf numFmtId="0" fontId="7" fillId="4" borderId="1" xfId="3" applyFont="1" applyFill="1" applyBorder="1" applyAlignment="1">
      <alignment wrapText="1"/>
    </xf>
    <xf numFmtId="0" fontId="6" fillId="0" borderId="4" xfId="3" applyFont="1" applyFill="1" applyBorder="1" applyAlignment="1">
      <alignment wrapText="1"/>
    </xf>
    <xf numFmtId="9" fontId="6" fillId="2" borderId="1" xfId="1" applyNumberFormat="1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0" xfId="3" applyFont="1" applyFill="1" applyAlignment="1">
      <alignment wrapText="1"/>
    </xf>
    <xf numFmtId="0" fontId="8" fillId="0" borderId="0" xfId="4"/>
    <xf numFmtId="49" fontId="0" fillId="0" borderId="0" xfId="0" applyNumberFormat="1"/>
    <xf numFmtId="49" fontId="5" fillId="0" borderId="0" xfId="0" applyNumberFormat="1" applyFont="1"/>
    <xf numFmtId="0" fontId="5" fillId="0" borderId="0" xfId="0" applyFont="1"/>
    <xf numFmtId="1" fontId="0" fillId="2" borderId="0" xfId="0" applyNumberFormat="1" applyFill="1"/>
    <xf numFmtId="1" fontId="0" fillId="0" borderId="0" xfId="0" applyNumberFormat="1"/>
    <xf numFmtId="1" fontId="0" fillId="0" borderId="5" xfId="0" applyNumberFormat="1" applyBorder="1"/>
    <xf numFmtId="1" fontId="0" fillId="4" borderId="0" xfId="0" applyNumberFormat="1" applyFill="1" applyBorder="1"/>
    <xf numFmtId="1" fontId="0" fillId="0" borderId="0" xfId="0" applyNumberFormat="1" applyFill="1"/>
    <xf numFmtId="9" fontId="0" fillId="2" borderId="0" xfId="1" applyNumberFormat="1" applyFont="1" applyFill="1"/>
    <xf numFmtId="0" fontId="0" fillId="0" borderId="0" xfId="0" applyAlignment="1">
      <alignment wrapText="1"/>
    </xf>
    <xf numFmtId="0" fontId="0" fillId="0" borderId="0" xfId="0" applyFill="1"/>
    <xf numFmtId="1" fontId="0" fillId="0" borderId="5" xfId="0" applyNumberFormat="1" applyFill="1" applyBorder="1"/>
    <xf numFmtId="1" fontId="0" fillId="0" borderId="0" xfId="0" applyNumberFormat="1" applyFill="1" applyBorder="1"/>
    <xf numFmtId="1" fontId="0" fillId="4" borderId="6" xfId="0" applyNumberFormat="1" applyFill="1" applyBorder="1"/>
    <xf numFmtId="0" fontId="0" fillId="0" borderId="0" xfId="0" applyAlignment="1">
      <alignment vertical="center" wrapText="1"/>
    </xf>
    <xf numFmtId="1" fontId="0" fillId="0" borderId="0" xfId="0" applyNumberFormat="1" applyBorder="1"/>
    <xf numFmtId="1" fontId="0" fillId="4" borderId="0" xfId="0" applyNumberFormat="1" applyFill="1"/>
  </cellXfs>
  <cellStyles count="5">
    <cellStyle name="Hyperlink" xfId="4" builtinId="8"/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bertson.zan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workbookViewId="0">
      <selection sqref="A1:XFD35"/>
    </sheetView>
  </sheetViews>
  <sheetFormatPr defaultRowHeight="15" x14ac:dyDescent="0.25"/>
  <sheetData>
    <row r="1" spans="1:36" s="2" customFormat="1" ht="110.25" x14ac:dyDescent="0.25">
      <c r="A1" s="1" t="s">
        <v>0</v>
      </c>
      <c r="B1" s="2" t="s">
        <v>1</v>
      </c>
      <c r="C1" s="3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5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1" t="s">
        <v>28</v>
      </c>
      <c r="AD1" s="12" t="s">
        <v>29</v>
      </c>
      <c r="AE1" s="3" t="s">
        <v>30</v>
      </c>
      <c r="AF1" s="13" t="s">
        <v>31</v>
      </c>
      <c r="AG1" s="14" t="s">
        <v>32</v>
      </c>
      <c r="AH1" s="15" t="s">
        <v>33</v>
      </c>
      <c r="AI1" s="2" t="s">
        <v>34</v>
      </c>
    </row>
    <row r="2" spans="1:36" x14ac:dyDescent="0.25">
      <c r="A2" t="s">
        <v>35</v>
      </c>
      <c r="B2" t="s">
        <v>36</v>
      </c>
      <c r="C2" t="s">
        <v>37</v>
      </c>
      <c r="D2" s="16" t="s">
        <v>38</v>
      </c>
      <c r="F2" t="s">
        <v>39</v>
      </c>
      <c r="G2" t="s">
        <v>40</v>
      </c>
      <c r="H2" t="s">
        <v>41</v>
      </c>
      <c r="I2" s="17">
        <v>97361</v>
      </c>
      <c r="J2" s="17" t="s">
        <v>42</v>
      </c>
      <c r="K2" s="18" t="s">
        <v>43</v>
      </c>
      <c r="L2" t="s">
        <v>44</v>
      </c>
      <c r="M2" s="19" t="s">
        <v>43</v>
      </c>
      <c r="N2" s="20">
        <v>21509</v>
      </c>
      <c r="O2" s="21">
        <v>2344</v>
      </c>
      <c r="P2" s="22"/>
      <c r="Q2" s="21"/>
      <c r="R2" s="21">
        <f>N2/3</f>
        <v>7169.666666666667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3"/>
      <c r="AD2" s="24">
        <f>SUM(P2:AB2)</f>
        <v>7169.666666666667</v>
      </c>
      <c r="AE2" s="24">
        <f>N2-(O2+AC2+AD2)</f>
        <v>11995.333333333332</v>
      </c>
      <c r="AF2" s="25">
        <f>AE2/N2</f>
        <v>0.55768902939854625</v>
      </c>
      <c r="AG2" s="26"/>
    </row>
    <row r="3" spans="1:36" x14ac:dyDescent="0.25">
      <c r="A3" t="s">
        <v>45</v>
      </c>
      <c r="B3" t="s">
        <v>46</v>
      </c>
      <c r="C3" t="s">
        <v>47</v>
      </c>
      <c r="D3" t="s">
        <v>48</v>
      </c>
      <c r="F3" t="s">
        <v>49</v>
      </c>
      <c r="G3" t="s">
        <v>50</v>
      </c>
      <c r="H3" t="s">
        <v>51</v>
      </c>
      <c r="I3" s="17">
        <v>63130</v>
      </c>
      <c r="J3" s="17" t="s">
        <v>42</v>
      </c>
      <c r="K3" s="18" t="s">
        <v>43</v>
      </c>
      <c r="L3" t="s">
        <v>52</v>
      </c>
      <c r="M3" s="19" t="s">
        <v>43</v>
      </c>
      <c r="N3" s="20">
        <v>21509</v>
      </c>
      <c r="O3" s="21">
        <v>0</v>
      </c>
      <c r="P3" s="22"/>
      <c r="Q3" s="21"/>
      <c r="R3" s="21">
        <f>N3/3</f>
        <v>7169.666666666667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3"/>
      <c r="AD3" s="24">
        <f>SUM(P3:AB3)</f>
        <v>7169.666666666667</v>
      </c>
      <c r="AE3" s="24">
        <f>N3-(O3+AC3+AD3)</f>
        <v>14339.333333333332</v>
      </c>
      <c r="AF3" s="25">
        <f>AE3/N3</f>
        <v>0.66666666666666663</v>
      </c>
      <c r="AG3" s="26"/>
    </row>
    <row r="4" spans="1:36" x14ac:dyDescent="0.25">
      <c r="A4" t="s">
        <v>53</v>
      </c>
      <c r="B4" t="s">
        <v>54</v>
      </c>
      <c r="C4" t="s">
        <v>55</v>
      </c>
      <c r="D4" t="s">
        <v>56</v>
      </c>
      <c r="F4" t="s">
        <v>57</v>
      </c>
      <c r="G4" t="s">
        <v>58</v>
      </c>
      <c r="H4" t="s">
        <v>59</v>
      </c>
      <c r="I4" s="17">
        <v>33162</v>
      </c>
      <c r="J4" s="17" t="s">
        <v>42</v>
      </c>
      <c r="K4" s="18" t="s">
        <v>43</v>
      </c>
      <c r="L4" t="s">
        <v>60</v>
      </c>
      <c r="M4" s="19" t="s">
        <v>43</v>
      </c>
      <c r="N4" s="20">
        <v>21509</v>
      </c>
      <c r="O4" s="21">
        <v>2457</v>
      </c>
      <c r="P4" s="22"/>
      <c r="Q4" s="21"/>
      <c r="R4" s="21"/>
      <c r="S4" s="21"/>
      <c r="T4" s="21">
        <v>4375</v>
      </c>
      <c r="U4" s="21"/>
      <c r="V4" s="21"/>
      <c r="W4" s="21"/>
      <c r="X4" s="21"/>
      <c r="Y4" s="21"/>
      <c r="Z4" s="21"/>
      <c r="AA4" s="21"/>
      <c r="AB4" s="21"/>
      <c r="AC4" s="23"/>
      <c r="AD4" s="24">
        <f>SUM(P4:AB4)</f>
        <v>4375</v>
      </c>
      <c r="AE4" s="24">
        <f>N4-(O4+AC4+AD4)</f>
        <v>14677</v>
      </c>
      <c r="AF4" s="25">
        <f>AE4/N4</f>
        <v>0.68236552140964246</v>
      </c>
      <c r="AG4" s="26"/>
    </row>
    <row r="5" spans="1:36" x14ac:dyDescent="0.25">
      <c r="A5" t="s">
        <v>61</v>
      </c>
      <c r="B5" t="s">
        <v>62</v>
      </c>
      <c r="C5" t="s">
        <v>63</v>
      </c>
      <c r="D5" t="s">
        <v>64</v>
      </c>
      <c r="F5" t="s">
        <v>65</v>
      </c>
      <c r="G5" t="s">
        <v>66</v>
      </c>
      <c r="H5" t="s">
        <v>67</v>
      </c>
      <c r="I5" s="17" t="s">
        <v>68</v>
      </c>
      <c r="J5" s="17" t="s">
        <v>42</v>
      </c>
      <c r="K5" s="18" t="s">
        <v>43</v>
      </c>
      <c r="L5" t="s">
        <v>69</v>
      </c>
      <c r="M5" s="19" t="s">
        <v>70</v>
      </c>
      <c r="N5" s="20">
        <v>9157</v>
      </c>
      <c r="O5" s="21">
        <v>0</v>
      </c>
      <c r="P5" s="22"/>
      <c r="Q5" s="21"/>
      <c r="R5" s="21">
        <f>N5/3</f>
        <v>3052.3333333333335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3">
        <v>2700</v>
      </c>
      <c r="AD5" s="24">
        <f>SUM(P5:AB5)</f>
        <v>3052.3333333333335</v>
      </c>
      <c r="AE5" s="24">
        <f>N5-(O5+AC5+AD5)</f>
        <v>3404.6666666666661</v>
      </c>
      <c r="AF5" s="25">
        <f>AE5/N5</f>
        <v>0.37181027265115935</v>
      </c>
      <c r="AG5" s="26"/>
    </row>
    <row r="6" spans="1:36" x14ac:dyDescent="0.25">
      <c r="A6" t="s">
        <v>71</v>
      </c>
      <c r="B6" t="s">
        <v>72</v>
      </c>
      <c r="C6" t="s">
        <v>73</v>
      </c>
      <c r="D6" t="s">
        <v>74</v>
      </c>
      <c r="F6" t="s">
        <v>75</v>
      </c>
      <c r="G6" t="s">
        <v>76</v>
      </c>
      <c r="H6" t="s">
        <v>77</v>
      </c>
      <c r="I6" s="17" t="s">
        <v>78</v>
      </c>
      <c r="J6" s="17" t="s">
        <v>42</v>
      </c>
      <c r="K6" s="18" t="s">
        <v>43</v>
      </c>
      <c r="L6" t="s">
        <v>79</v>
      </c>
      <c r="M6" s="19" t="s">
        <v>80</v>
      </c>
      <c r="N6" s="20">
        <v>9157</v>
      </c>
      <c r="O6" s="21">
        <v>0</v>
      </c>
      <c r="P6" s="22"/>
      <c r="Q6" s="24">
        <v>1827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  <c r="AD6" s="24">
        <f>SUM(P6:AB6)</f>
        <v>1827</v>
      </c>
      <c r="AE6" s="24">
        <f>N6-(O6+AC6+AD6)</f>
        <v>7330</v>
      </c>
      <c r="AF6" s="25">
        <f>AE6/N6</f>
        <v>0.80048050671617343</v>
      </c>
      <c r="AG6" s="26"/>
      <c r="AJ6" s="27"/>
    </row>
    <row r="7" spans="1:36" x14ac:dyDescent="0.25">
      <c r="A7" t="s">
        <v>81</v>
      </c>
      <c r="B7" t="s">
        <v>82</v>
      </c>
      <c r="C7" t="s">
        <v>83</v>
      </c>
      <c r="D7" t="s">
        <v>84</v>
      </c>
      <c r="F7" t="s">
        <v>85</v>
      </c>
      <c r="G7" t="s">
        <v>86</v>
      </c>
      <c r="H7" t="s">
        <v>87</v>
      </c>
      <c r="I7" s="17">
        <v>11101</v>
      </c>
      <c r="J7" s="17" t="s">
        <v>42</v>
      </c>
      <c r="K7" s="18" t="s">
        <v>43</v>
      </c>
      <c r="L7" t="s">
        <v>69</v>
      </c>
      <c r="M7" s="19" t="s">
        <v>43</v>
      </c>
      <c r="N7" s="20">
        <v>21509</v>
      </c>
      <c r="O7" s="21">
        <v>0</v>
      </c>
      <c r="P7" s="22"/>
      <c r="Q7" s="21"/>
      <c r="R7" s="21">
        <f>N7/3</f>
        <v>7169.666666666667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3"/>
      <c r="AD7" s="24">
        <f>SUM(P7:AB7)</f>
        <v>7169.666666666667</v>
      </c>
      <c r="AE7" s="24">
        <f>N7-(O7+AC7+AD7)</f>
        <v>14339.333333333332</v>
      </c>
      <c r="AF7" s="25">
        <f>AE7/N7</f>
        <v>0.66666666666666663</v>
      </c>
      <c r="AG7" s="26"/>
    </row>
    <row r="8" spans="1:36" x14ac:dyDescent="0.25">
      <c r="A8" t="s">
        <v>88</v>
      </c>
      <c r="B8" t="s">
        <v>89</v>
      </c>
      <c r="C8" t="s">
        <v>90</v>
      </c>
      <c r="D8" t="s">
        <v>91</v>
      </c>
      <c r="F8" t="s">
        <v>92</v>
      </c>
      <c r="G8" t="s">
        <v>66</v>
      </c>
      <c r="H8" t="s">
        <v>67</v>
      </c>
      <c r="I8" s="17">
        <v>98506</v>
      </c>
      <c r="J8" s="17" t="s">
        <v>42</v>
      </c>
      <c r="K8" s="18" t="s">
        <v>43</v>
      </c>
      <c r="L8" t="s">
        <v>69</v>
      </c>
      <c r="M8" s="19" t="s">
        <v>70</v>
      </c>
      <c r="N8" s="20">
        <v>9157</v>
      </c>
      <c r="O8" s="21">
        <v>0</v>
      </c>
      <c r="P8" s="22"/>
      <c r="Q8" s="21"/>
      <c r="R8" s="21">
        <f>N8/3</f>
        <v>3052.3333333333335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3">
        <v>2700</v>
      </c>
      <c r="AD8" s="24">
        <f>SUM(P8:AB8)</f>
        <v>3052.3333333333335</v>
      </c>
      <c r="AE8" s="24">
        <f>N8-(O8+AC8+AD8)</f>
        <v>3404.6666666666661</v>
      </c>
      <c r="AF8" s="25">
        <f>AE8/N8</f>
        <v>0.37181027265115935</v>
      </c>
      <c r="AG8" s="26"/>
    </row>
    <row r="9" spans="1:36" x14ac:dyDescent="0.25">
      <c r="A9" t="s">
        <v>93</v>
      </c>
      <c r="B9" t="s">
        <v>94</v>
      </c>
      <c r="C9" t="s">
        <v>95</v>
      </c>
      <c r="D9" t="s">
        <v>96</v>
      </c>
      <c r="F9" t="s">
        <v>97</v>
      </c>
      <c r="G9" t="s">
        <v>98</v>
      </c>
      <c r="H9" t="s">
        <v>99</v>
      </c>
      <c r="I9" s="17">
        <v>68132</v>
      </c>
      <c r="J9" s="17" t="s">
        <v>42</v>
      </c>
      <c r="K9" s="18" t="s">
        <v>43</v>
      </c>
      <c r="L9" t="s">
        <v>100</v>
      </c>
      <c r="M9" s="19" t="s">
        <v>43</v>
      </c>
      <c r="N9" s="20">
        <v>21509</v>
      </c>
      <c r="O9" s="21">
        <v>2620</v>
      </c>
      <c r="P9" s="22"/>
      <c r="Q9" s="21">
        <v>2796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3"/>
      <c r="AD9" s="24">
        <f>SUM(P9:AB9)</f>
        <v>2796</v>
      </c>
      <c r="AE9" s="24">
        <f>N9-(O9+AC9+AD9)</f>
        <v>16093</v>
      </c>
      <c r="AF9" s="25">
        <f>AE9/N9</f>
        <v>0.7481984285647868</v>
      </c>
      <c r="AG9" s="26"/>
    </row>
    <row r="10" spans="1:36" ht="135" x14ac:dyDescent="0.25">
      <c r="A10" t="s">
        <v>101</v>
      </c>
      <c r="B10" t="s">
        <v>102</v>
      </c>
      <c r="C10" t="s">
        <v>103</v>
      </c>
      <c r="D10" t="s">
        <v>104</v>
      </c>
      <c r="F10" t="s">
        <v>105</v>
      </c>
      <c r="G10" t="s">
        <v>106</v>
      </c>
      <c r="H10" t="s">
        <v>77</v>
      </c>
      <c r="I10" s="17" t="s">
        <v>107</v>
      </c>
      <c r="J10" s="17" t="s">
        <v>42</v>
      </c>
      <c r="K10" s="18" t="s">
        <v>43</v>
      </c>
      <c r="L10" t="s">
        <v>108</v>
      </c>
      <c r="M10" s="19" t="s">
        <v>43</v>
      </c>
      <c r="N10" s="20">
        <v>21509</v>
      </c>
      <c r="O10" s="21" t="s">
        <v>109</v>
      </c>
      <c r="P10" s="22">
        <v>250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3"/>
      <c r="AD10" s="24">
        <f>SUM(P10:AB10)</f>
        <v>250</v>
      </c>
      <c r="AE10" s="24" t="e">
        <f>N10-(O10+AC10+AD10)</f>
        <v>#VALUE!</v>
      </c>
      <c r="AF10" s="25" t="e">
        <f>AE10/N10</f>
        <v>#VALUE!</v>
      </c>
      <c r="AG10" s="26" t="s">
        <v>110</v>
      </c>
    </row>
    <row r="11" spans="1:36" x14ac:dyDescent="0.25">
      <c r="A11" t="s">
        <v>111</v>
      </c>
      <c r="B11" t="s">
        <v>112</v>
      </c>
      <c r="C11" t="s">
        <v>113</v>
      </c>
      <c r="D11" t="s">
        <v>114</v>
      </c>
      <c r="F11" t="s">
        <v>115</v>
      </c>
      <c r="G11" t="s">
        <v>116</v>
      </c>
      <c r="H11" t="s">
        <v>117</v>
      </c>
      <c r="I11" s="17">
        <v>24503</v>
      </c>
      <c r="J11" s="17" t="s">
        <v>42</v>
      </c>
      <c r="K11" s="18" t="s">
        <v>43</v>
      </c>
      <c r="L11" t="s">
        <v>100</v>
      </c>
      <c r="M11" s="19" t="s">
        <v>43</v>
      </c>
      <c r="N11" s="20">
        <v>21509</v>
      </c>
      <c r="O11" s="21">
        <v>0</v>
      </c>
      <c r="P11" s="22"/>
      <c r="Q11" s="21">
        <v>5376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3"/>
      <c r="AD11" s="24">
        <f>SUM(P11:AB11)</f>
        <v>5376</v>
      </c>
      <c r="AE11" s="24">
        <f>N11-(O11+AC11+AD11)</f>
        <v>16133</v>
      </c>
      <c r="AF11" s="25">
        <f>AE11/N11</f>
        <v>0.75005811520758747</v>
      </c>
      <c r="AG11" s="26"/>
    </row>
    <row r="12" spans="1:36" ht="45" x14ac:dyDescent="0.25">
      <c r="A12" t="s">
        <v>118</v>
      </c>
      <c r="B12" t="s">
        <v>119</v>
      </c>
      <c r="C12" t="s">
        <v>120</v>
      </c>
      <c r="D12" t="s">
        <v>121</v>
      </c>
      <c r="E12">
        <v>3605818023</v>
      </c>
      <c r="F12" t="s">
        <v>122</v>
      </c>
      <c r="G12" t="s">
        <v>66</v>
      </c>
      <c r="H12" t="s">
        <v>67</v>
      </c>
      <c r="I12" s="17">
        <v>98502</v>
      </c>
      <c r="J12" s="17" t="s">
        <v>42</v>
      </c>
      <c r="K12" s="18" t="s">
        <v>43</v>
      </c>
      <c r="L12" t="s">
        <v>123</v>
      </c>
      <c r="M12" s="19" t="s">
        <v>70</v>
      </c>
      <c r="N12" s="20">
        <v>9157</v>
      </c>
      <c r="O12" s="21">
        <v>577</v>
      </c>
      <c r="P12" s="28">
        <v>500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3">
        <v>2700</v>
      </c>
      <c r="AD12" s="24">
        <f>SUM(P12:AB12)</f>
        <v>500</v>
      </c>
      <c r="AE12" s="24">
        <f>N12-(O12+AC12+AD12)</f>
        <v>5380</v>
      </c>
      <c r="AF12" s="25">
        <f>AE12/N12</f>
        <v>0.5875286665938626</v>
      </c>
      <c r="AG12" s="26" t="s">
        <v>124</v>
      </c>
    </row>
    <row r="13" spans="1:36" ht="105" x14ac:dyDescent="0.25">
      <c r="A13" t="s">
        <v>125</v>
      </c>
      <c r="B13" t="s">
        <v>126</v>
      </c>
      <c r="C13" t="s">
        <v>127</v>
      </c>
      <c r="D13" t="s">
        <v>128</v>
      </c>
      <c r="E13">
        <v>3045499092</v>
      </c>
      <c r="F13" t="s">
        <v>129</v>
      </c>
      <c r="G13" t="s">
        <v>130</v>
      </c>
      <c r="H13" t="s">
        <v>67</v>
      </c>
      <c r="I13" s="17">
        <v>98070</v>
      </c>
      <c r="J13" s="17" t="s">
        <v>42</v>
      </c>
      <c r="K13" s="18" t="s">
        <v>43</v>
      </c>
      <c r="L13" t="s">
        <v>131</v>
      </c>
      <c r="M13" s="19" t="s">
        <v>80</v>
      </c>
      <c r="N13" s="20">
        <v>9157</v>
      </c>
      <c r="O13" s="21">
        <v>0</v>
      </c>
      <c r="P13" s="28">
        <v>1500</v>
      </c>
      <c r="Q13" s="29">
        <v>327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3"/>
      <c r="AD13" s="24">
        <f>SUM(P13:AB13)</f>
        <v>1827</v>
      </c>
      <c r="AE13" s="24">
        <f>N13-(O13+AC13+AD13)</f>
        <v>7330</v>
      </c>
      <c r="AF13" s="25">
        <f>AE13/N13</f>
        <v>0.80048050671617343</v>
      </c>
      <c r="AG13" s="26" t="s">
        <v>132</v>
      </c>
      <c r="AJ13" s="27"/>
    </row>
    <row r="14" spans="1:36" s="27" customFormat="1" x14ac:dyDescent="0.25">
      <c r="A14" t="s">
        <v>133</v>
      </c>
      <c r="B14" t="s">
        <v>134</v>
      </c>
      <c r="C14" t="s">
        <v>135</v>
      </c>
      <c r="D14" t="s">
        <v>136</v>
      </c>
      <c r="E14"/>
      <c r="F14" t="s">
        <v>137</v>
      </c>
      <c r="G14" t="s">
        <v>138</v>
      </c>
      <c r="H14" t="s">
        <v>139</v>
      </c>
      <c r="I14" s="17">
        <v>45370</v>
      </c>
      <c r="J14" s="17" t="s">
        <v>42</v>
      </c>
      <c r="K14" s="18" t="s">
        <v>43</v>
      </c>
      <c r="L14" t="s">
        <v>140</v>
      </c>
      <c r="M14" s="19" t="s">
        <v>43</v>
      </c>
      <c r="N14" s="20">
        <v>21509</v>
      </c>
      <c r="O14" s="21">
        <v>0</v>
      </c>
      <c r="P14" s="22"/>
      <c r="Q14" s="21">
        <v>5376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30"/>
      <c r="AD14" s="24">
        <f>SUM(P14:AB14)</f>
        <v>5376</v>
      </c>
      <c r="AE14" s="24">
        <f>N14-(O14+AC14+AD14)</f>
        <v>16133</v>
      </c>
      <c r="AF14" s="25">
        <f>AE14/N14</f>
        <v>0.75005811520758747</v>
      </c>
      <c r="AG14" s="26"/>
      <c r="AH14"/>
      <c r="AI14"/>
      <c r="AJ14"/>
    </row>
    <row r="15" spans="1:36" s="27" customFormat="1" ht="45" x14ac:dyDescent="0.25">
      <c r="A15" t="s">
        <v>141</v>
      </c>
      <c r="B15" t="s">
        <v>142</v>
      </c>
      <c r="C15" t="s">
        <v>143</v>
      </c>
      <c r="D15" t="s">
        <v>144</v>
      </c>
      <c r="E15" t="s">
        <v>145</v>
      </c>
      <c r="F15" t="s">
        <v>146</v>
      </c>
      <c r="G15" t="s">
        <v>147</v>
      </c>
      <c r="H15" t="s">
        <v>67</v>
      </c>
      <c r="I15" s="17">
        <v>98125</v>
      </c>
      <c r="J15" s="17" t="s">
        <v>42</v>
      </c>
      <c r="K15" s="18" t="s">
        <v>43</v>
      </c>
      <c r="L15" t="s">
        <v>148</v>
      </c>
      <c r="M15" s="19" t="s">
        <v>70</v>
      </c>
      <c r="N15" s="20">
        <v>9157</v>
      </c>
      <c r="O15" s="21">
        <v>1634</v>
      </c>
      <c r="P15" s="28">
        <v>1500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30">
        <v>2700</v>
      </c>
      <c r="AD15" s="24">
        <f>SUM(P15:AB15)</f>
        <v>1500</v>
      </c>
      <c r="AE15" s="24">
        <f>N15-(O15+AC15+AD15)</f>
        <v>3323</v>
      </c>
      <c r="AF15" s="25">
        <f>AE15/N15</f>
        <v>0.36289177678278911</v>
      </c>
      <c r="AG15" s="26" t="s">
        <v>124</v>
      </c>
      <c r="AH15"/>
      <c r="AI15"/>
      <c r="AJ15"/>
    </row>
    <row r="16" spans="1:36" s="27" customFormat="1" ht="165" x14ac:dyDescent="0.25">
      <c r="A16" t="s">
        <v>149</v>
      </c>
      <c r="B16" t="s">
        <v>150</v>
      </c>
      <c r="C16" t="s">
        <v>151</v>
      </c>
      <c r="D16" t="s">
        <v>152</v>
      </c>
      <c r="E16"/>
      <c r="F16" s="31" t="s">
        <v>153</v>
      </c>
      <c r="G16" t="s">
        <v>154</v>
      </c>
      <c r="H16" t="s">
        <v>155</v>
      </c>
      <c r="I16" s="17"/>
      <c r="J16" s="17" t="s">
        <v>42</v>
      </c>
      <c r="K16" s="18" t="s">
        <v>43</v>
      </c>
      <c r="L16" t="s">
        <v>109</v>
      </c>
      <c r="M16" s="19" t="s">
        <v>43</v>
      </c>
      <c r="N16" s="20">
        <v>21509</v>
      </c>
      <c r="O16" s="21" t="s">
        <v>109</v>
      </c>
      <c r="P16" s="22"/>
      <c r="Q16" s="21"/>
      <c r="R16" s="21"/>
      <c r="S16" s="21">
        <f>N16/3</f>
        <v>7169.666666666667</v>
      </c>
      <c r="T16" s="21"/>
      <c r="U16" s="21"/>
      <c r="V16" s="21"/>
      <c r="W16" s="21"/>
      <c r="X16" s="21"/>
      <c r="Y16" s="21"/>
      <c r="Z16" s="21"/>
      <c r="AA16" s="21"/>
      <c r="AB16" s="21"/>
      <c r="AC16" s="30"/>
      <c r="AD16" s="24"/>
      <c r="AE16" s="24"/>
      <c r="AF16" s="25"/>
      <c r="AG16" s="26"/>
      <c r="AH16"/>
      <c r="AI16"/>
      <c r="AJ16"/>
    </row>
    <row r="17" spans="1:36" s="27" customFormat="1" x14ac:dyDescent="0.25">
      <c r="A17" t="s">
        <v>156</v>
      </c>
      <c r="B17" t="s">
        <v>157</v>
      </c>
      <c r="C17" t="s">
        <v>158</v>
      </c>
      <c r="D17" t="s">
        <v>159</v>
      </c>
      <c r="E17"/>
      <c r="F17" t="s">
        <v>160</v>
      </c>
      <c r="G17" t="s">
        <v>161</v>
      </c>
      <c r="H17" t="s">
        <v>162</v>
      </c>
      <c r="I17" s="17">
        <v>16801</v>
      </c>
      <c r="J17" s="17" t="s">
        <v>42</v>
      </c>
      <c r="K17" s="18" t="s">
        <v>43</v>
      </c>
      <c r="L17" t="s">
        <v>69</v>
      </c>
      <c r="M17" s="19" t="s">
        <v>43</v>
      </c>
      <c r="N17" s="20">
        <v>21509</v>
      </c>
      <c r="O17" s="21">
        <v>0</v>
      </c>
      <c r="P17" s="22"/>
      <c r="Q17" s="21">
        <v>5376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30"/>
      <c r="AD17" s="24">
        <f>SUM(P17:AB17)</f>
        <v>5376</v>
      </c>
      <c r="AE17" s="24">
        <f>N17-(O17+AC17+AD17)</f>
        <v>16133</v>
      </c>
      <c r="AF17" s="25">
        <f>AE17/N17</f>
        <v>0.75005811520758747</v>
      </c>
      <c r="AG17" s="26"/>
      <c r="AH17"/>
      <c r="AI17"/>
      <c r="AJ17"/>
    </row>
    <row r="18" spans="1:36" s="27" customFormat="1" x14ac:dyDescent="0.25">
      <c r="A18" t="s">
        <v>163</v>
      </c>
      <c r="B18" t="s">
        <v>164</v>
      </c>
      <c r="C18" t="s">
        <v>165</v>
      </c>
      <c r="D18" t="s">
        <v>166</v>
      </c>
      <c r="E18"/>
      <c r="F18" t="s">
        <v>167</v>
      </c>
      <c r="G18" t="s">
        <v>168</v>
      </c>
      <c r="H18" t="s">
        <v>41</v>
      </c>
      <c r="I18" s="17">
        <v>97225</v>
      </c>
      <c r="J18" s="17" t="s">
        <v>42</v>
      </c>
      <c r="K18" s="18" t="s">
        <v>43</v>
      </c>
      <c r="L18" t="s">
        <v>169</v>
      </c>
      <c r="M18" s="19" t="s">
        <v>43</v>
      </c>
      <c r="N18" s="20">
        <v>21509</v>
      </c>
      <c r="O18" s="21">
        <v>0</v>
      </c>
      <c r="P18" s="22"/>
      <c r="Q18" s="21">
        <v>5376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30"/>
      <c r="AD18" s="24">
        <f>SUM(P18:AB18)</f>
        <v>5376</v>
      </c>
      <c r="AE18" s="24">
        <f>N18-(O18+AC18+AD18)</f>
        <v>16133</v>
      </c>
      <c r="AF18" s="25">
        <f>AE18/N18</f>
        <v>0.75005811520758747</v>
      </c>
      <c r="AG18" s="26"/>
      <c r="AH18"/>
      <c r="AI18"/>
      <c r="AJ18"/>
    </row>
    <row r="19" spans="1:36" s="27" customFormat="1" x14ac:dyDescent="0.25">
      <c r="A19" t="s">
        <v>170</v>
      </c>
      <c r="B19" t="s">
        <v>171</v>
      </c>
      <c r="C19" t="s">
        <v>172</v>
      </c>
      <c r="D19" t="s">
        <v>173</v>
      </c>
      <c r="E19"/>
      <c r="F19" t="s">
        <v>174</v>
      </c>
      <c r="G19" t="s">
        <v>175</v>
      </c>
      <c r="H19" t="s">
        <v>67</v>
      </c>
      <c r="I19" s="17">
        <v>98503</v>
      </c>
      <c r="J19" s="17" t="s">
        <v>42</v>
      </c>
      <c r="K19" s="18" t="s">
        <v>43</v>
      </c>
      <c r="L19" t="s">
        <v>69</v>
      </c>
      <c r="M19" s="19" t="s">
        <v>70</v>
      </c>
      <c r="N19" s="20">
        <v>9157</v>
      </c>
      <c r="O19" s="21">
        <v>11292</v>
      </c>
      <c r="P19" s="22"/>
      <c r="Q19" s="21"/>
      <c r="R19" s="21"/>
      <c r="S19" s="21"/>
      <c r="T19" s="21"/>
      <c r="U19" s="21"/>
      <c r="V19" s="21"/>
      <c r="W19" s="24">
        <v>7916</v>
      </c>
      <c r="X19" s="21"/>
      <c r="Y19" s="21"/>
      <c r="Z19" s="21"/>
      <c r="AA19" s="21"/>
      <c r="AB19" s="21"/>
      <c r="AC19" s="30"/>
      <c r="AD19" s="24">
        <f>SUM(P19:AB19)</f>
        <v>7916</v>
      </c>
      <c r="AE19" s="24">
        <f>N19-(O19+AC19+AD19)</f>
        <v>-10051</v>
      </c>
      <c r="AF19" s="25">
        <f>AE19/N19</f>
        <v>-1.0976302282406902</v>
      </c>
      <c r="AG19" s="26"/>
      <c r="AH19"/>
      <c r="AI19"/>
      <c r="AJ19"/>
    </row>
    <row r="20" spans="1:36" s="27" customFormat="1" x14ac:dyDescent="0.25">
      <c r="A20" t="s">
        <v>176</v>
      </c>
      <c r="B20" t="s">
        <v>177</v>
      </c>
      <c r="C20" t="s">
        <v>178</v>
      </c>
      <c r="D20" t="s">
        <v>179</v>
      </c>
      <c r="E20"/>
      <c r="F20" t="s">
        <v>180</v>
      </c>
      <c r="G20" t="s">
        <v>181</v>
      </c>
      <c r="H20" t="s">
        <v>182</v>
      </c>
      <c r="I20" s="17">
        <v>60544</v>
      </c>
      <c r="J20" s="17" t="s">
        <v>42</v>
      </c>
      <c r="K20" s="18" t="s">
        <v>43</v>
      </c>
      <c r="L20" t="s">
        <v>183</v>
      </c>
      <c r="M20" s="19" t="s">
        <v>43</v>
      </c>
      <c r="N20" s="20">
        <v>21509</v>
      </c>
      <c r="O20" s="21">
        <v>0</v>
      </c>
      <c r="P20" s="22"/>
      <c r="Q20" s="21"/>
      <c r="R20" s="21">
        <f>N20/3</f>
        <v>7169.666666666667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30"/>
      <c r="AD20" s="24">
        <f>SUM(P20:AB20)</f>
        <v>7169.666666666667</v>
      </c>
      <c r="AE20" s="24">
        <f>N20-(O20+AC20+AD20)</f>
        <v>14339.333333333332</v>
      </c>
      <c r="AF20" s="25">
        <f>AE20/N20</f>
        <v>0.66666666666666663</v>
      </c>
      <c r="AG20" s="26"/>
      <c r="AH20"/>
      <c r="AI20"/>
      <c r="AJ20"/>
    </row>
    <row r="21" spans="1:36" s="27" customFormat="1" ht="45" x14ac:dyDescent="0.25">
      <c r="A21" t="s">
        <v>184</v>
      </c>
      <c r="B21" t="s">
        <v>185</v>
      </c>
      <c r="C21" t="s">
        <v>186</v>
      </c>
      <c r="D21" t="s">
        <v>187</v>
      </c>
      <c r="E21" t="s">
        <v>188</v>
      </c>
      <c r="F21" t="s">
        <v>189</v>
      </c>
      <c r="G21" t="s">
        <v>190</v>
      </c>
      <c r="H21" t="s">
        <v>67</v>
      </c>
      <c r="I21" s="17">
        <v>98597</v>
      </c>
      <c r="J21" s="17" t="s">
        <v>42</v>
      </c>
      <c r="K21" s="18" t="s">
        <v>43</v>
      </c>
      <c r="L21" t="s">
        <v>191</v>
      </c>
      <c r="M21" s="19" t="s">
        <v>70</v>
      </c>
      <c r="N21" s="20">
        <v>9157</v>
      </c>
      <c r="O21" s="21">
        <v>10637</v>
      </c>
      <c r="P21" s="28">
        <v>500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3"/>
      <c r="AD21" s="24">
        <f>SUM(P21:AB21)</f>
        <v>500</v>
      </c>
      <c r="AE21" s="24">
        <f>N21-(O21+AC21+AD21)</f>
        <v>-1980</v>
      </c>
      <c r="AF21" s="25">
        <f>AE21/N21</f>
        <v>-0.21622802227803867</v>
      </c>
      <c r="AG21" s="26" t="s">
        <v>124</v>
      </c>
      <c r="AH21"/>
      <c r="AI21"/>
      <c r="AJ21"/>
    </row>
    <row r="22" spans="1:36" s="27" customFormat="1" ht="45" x14ac:dyDescent="0.25">
      <c r="A22" t="s">
        <v>192</v>
      </c>
      <c r="B22" t="s">
        <v>193</v>
      </c>
      <c r="C22" t="s">
        <v>194</v>
      </c>
      <c r="D22" t="s">
        <v>195</v>
      </c>
      <c r="E22" t="s">
        <v>196</v>
      </c>
      <c r="F22" t="s">
        <v>197</v>
      </c>
      <c r="G22" t="s">
        <v>66</v>
      </c>
      <c r="H22" t="s">
        <v>67</v>
      </c>
      <c r="I22" s="17">
        <v>98502</v>
      </c>
      <c r="J22" s="17" t="s">
        <v>42</v>
      </c>
      <c r="K22" s="18" t="s">
        <v>43</v>
      </c>
      <c r="L22" t="s">
        <v>198</v>
      </c>
      <c r="M22" s="19" t="s">
        <v>80</v>
      </c>
      <c r="N22" s="20">
        <v>9157</v>
      </c>
      <c r="O22" s="21">
        <v>0</v>
      </c>
      <c r="P22" s="28">
        <v>750</v>
      </c>
      <c r="Q22" s="24">
        <v>1077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3"/>
      <c r="AD22" s="24">
        <f>SUM(P22:AB22)</f>
        <v>1827</v>
      </c>
      <c r="AE22" s="24">
        <f>N22-(O22+AC22+AD22)</f>
        <v>7330</v>
      </c>
      <c r="AF22" s="25">
        <f>AE22/N22</f>
        <v>0.80048050671617343</v>
      </c>
      <c r="AG22" s="26" t="s">
        <v>124</v>
      </c>
      <c r="AH22"/>
      <c r="AI22"/>
    </row>
    <row r="23" spans="1:36" s="27" customFormat="1" x14ac:dyDescent="0.25">
      <c r="A23" t="s">
        <v>199</v>
      </c>
      <c r="B23" t="s">
        <v>200</v>
      </c>
      <c r="C23" t="s">
        <v>201</v>
      </c>
      <c r="D23" t="s">
        <v>202</v>
      </c>
      <c r="E23"/>
      <c r="F23" t="s">
        <v>203</v>
      </c>
      <c r="G23" t="s">
        <v>66</v>
      </c>
      <c r="H23" t="s">
        <v>67</v>
      </c>
      <c r="I23" s="17">
        <v>98502</v>
      </c>
      <c r="J23" s="17" t="s">
        <v>42</v>
      </c>
      <c r="K23" s="18" t="s">
        <v>43</v>
      </c>
      <c r="L23" t="s">
        <v>204</v>
      </c>
      <c r="M23" s="19" t="s">
        <v>80</v>
      </c>
      <c r="N23" s="20">
        <v>9157</v>
      </c>
      <c r="O23" s="21">
        <v>0</v>
      </c>
      <c r="P23" s="22"/>
      <c r="Q23" s="24">
        <v>1827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3"/>
      <c r="AD23" s="24">
        <f>SUM(P23:AB23)</f>
        <v>1827</v>
      </c>
      <c r="AE23" s="24">
        <f>N23-(O23+AC23+AD23)</f>
        <v>7330</v>
      </c>
      <c r="AF23" s="25">
        <f>AE23/N23</f>
        <v>0.80048050671617343</v>
      </c>
      <c r="AG23" s="26"/>
      <c r="AH23"/>
      <c r="AI23"/>
    </row>
    <row r="24" spans="1:36" s="27" customFormat="1" ht="45" x14ac:dyDescent="0.25">
      <c r="A24" t="s">
        <v>205</v>
      </c>
      <c r="B24" t="s">
        <v>206</v>
      </c>
      <c r="C24" t="s">
        <v>207</v>
      </c>
      <c r="D24" t="s">
        <v>208</v>
      </c>
      <c r="E24" t="s">
        <v>209</v>
      </c>
      <c r="F24" t="s">
        <v>210</v>
      </c>
      <c r="G24" t="s">
        <v>211</v>
      </c>
      <c r="H24" t="s">
        <v>212</v>
      </c>
      <c r="I24" s="17">
        <v>57001</v>
      </c>
      <c r="J24" s="17" t="s">
        <v>42</v>
      </c>
      <c r="K24" s="18" t="s">
        <v>43</v>
      </c>
      <c r="L24" t="s">
        <v>69</v>
      </c>
      <c r="M24" s="19" t="s">
        <v>43</v>
      </c>
      <c r="N24" s="20">
        <v>21509</v>
      </c>
      <c r="O24" s="21">
        <v>26159</v>
      </c>
      <c r="P24" s="28">
        <v>500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23"/>
      <c r="AD24" s="24">
        <f>SUM(P24:AB24)</f>
        <v>500</v>
      </c>
      <c r="AE24" s="24">
        <f>N24-(O24+AC24+AD24)</f>
        <v>-5150</v>
      </c>
      <c r="AF24" s="25">
        <f>AE24/N24</f>
        <v>-0.2394346552605886</v>
      </c>
      <c r="AG24" s="26" t="s">
        <v>124</v>
      </c>
      <c r="AH24"/>
      <c r="AI24"/>
      <c r="AJ24"/>
    </row>
    <row r="25" spans="1:36" s="27" customFormat="1" ht="105" x14ac:dyDescent="0.25">
      <c r="A25" t="s">
        <v>213</v>
      </c>
      <c r="B25" t="s">
        <v>214</v>
      </c>
      <c r="C25" t="s">
        <v>215</v>
      </c>
      <c r="D25" t="s">
        <v>216</v>
      </c>
      <c r="E25" t="s">
        <v>217</v>
      </c>
      <c r="F25" t="s">
        <v>218</v>
      </c>
      <c r="G25" t="s">
        <v>66</v>
      </c>
      <c r="H25" t="s">
        <v>67</v>
      </c>
      <c r="I25" s="17">
        <v>98501</v>
      </c>
      <c r="J25" s="17" t="s">
        <v>42</v>
      </c>
      <c r="K25" s="18" t="s">
        <v>43</v>
      </c>
      <c r="L25" t="s">
        <v>219</v>
      </c>
      <c r="M25" s="19" t="s">
        <v>70</v>
      </c>
      <c r="N25" s="20">
        <v>9157</v>
      </c>
      <c r="O25" s="21">
        <v>29</v>
      </c>
      <c r="P25" s="28">
        <v>1000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3">
        <v>2700</v>
      </c>
      <c r="AD25" s="24">
        <f>SUM(P25:AB25)</f>
        <v>1000</v>
      </c>
      <c r="AE25" s="24">
        <f>N25-(O25+AC25+AD25)</f>
        <v>5428</v>
      </c>
      <c r="AF25" s="25">
        <f>AE25/N25</f>
        <v>0.59277055804302714</v>
      </c>
      <c r="AG25" s="26" t="s">
        <v>132</v>
      </c>
      <c r="AH25"/>
      <c r="AI25"/>
      <c r="AJ25"/>
    </row>
    <row r="26" spans="1:36" s="27" customFormat="1" x14ac:dyDescent="0.25">
      <c r="A26" t="s">
        <v>220</v>
      </c>
      <c r="B26" t="s">
        <v>221</v>
      </c>
      <c r="C26" t="s">
        <v>222</v>
      </c>
      <c r="D26" t="s">
        <v>223</v>
      </c>
      <c r="E26"/>
      <c r="F26" t="s">
        <v>224</v>
      </c>
      <c r="G26" t="s">
        <v>225</v>
      </c>
      <c r="H26" t="s">
        <v>226</v>
      </c>
      <c r="I26" s="17">
        <v>28211</v>
      </c>
      <c r="J26" s="17" t="s">
        <v>42</v>
      </c>
      <c r="K26" s="18" t="s">
        <v>43</v>
      </c>
      <c r="L26" t="s">
        <v>131</v>
      </c>
      <c r="M26" s="19" t="s">
        <v>43</v>
      </c>
      <c r="N26" s="20">
        <v>21509</v>
      </c>
      <c r="O26" s="21">
        <v>0</v>
      </c>
      <c r="P26" s="22"/>
      <c r="Q26" s="21">
        <v>5376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3"/>
      <c r="AD26" s="24">
        <f>SUM(P26:AB26)</f>
        <v>5376</v>
      </c>
      <c r="AE26" s="24">
        <f>N26-(O26+AC26+AD26)</f>
        <v>16133</v>
      </c>
      <c r="AF26" s="25">
        <f>AE26/N26</f>
        <v>0.75005811520758747</v>
      </c>
      <c r="AG26" s="26"/>
      <c r="AH26"/>
      <c r="AI26"/>
      <c r="AJ26"/>
    </row>
    <row r="27" spans="1:36" s="27" customFormat="1" ht="45" x14ac:dyDescent="0.25">
      <c r="A27" t="s">
        <v>227</v>
      </c>
      <c r="B27" t="s">
        <v>228</v>
      </c>
      <c r="C27" t="s">
        <v>229</v>
      </c>
      <c r="D27" t="s">
        <v>230</v>
      </c>
      <c r="E27">
        <v>4019325401</v>
      </c>
      <c r="F27" t="s">
        <v>231</v>
      </c>
      <c r="G27" t="s">
        <v>232</v>
      </c>
      <c r="H27" t="s">
        <v>67</v>
      </c>
      <c r="I27" s="17">
        <v>98368</v>
      </c>
      <c r="J27" s="17" t="s">
        <v>42</v>
      </c>
      <c r="K27" s="18" t="s">
        <v>43</v>
      </c>
      <c r="L27" t="s">
        <v>233</v>
      </c>
      <c r="M27" s="19" t="s">
        <v>70</v>
      </c>
      <c r="N27" s="20">
        <v>9157</v>
      </c>
      <c r="O27" s="21">
        <v>131</v>
      </c>
      <c r="P27" s="28">
        <v>1000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3">
        <v>2700</v>
      </c>
      <c r="AD27" s="24">
        <f>SUM(P27:AB27)</f>
        <v>1000</v>
      </c>
      <c r="AE27" s="24">
        <f>N27-(O27+AC27+AD27)</f>
        <v>5326</v>
      </c>
      <c r="AF27" s="25">
        <f>AE27/N27</f>
        <v>0.58163153871355244</v>
      </c>
      <c r="AG27" s="26" t="s">
        <v>124</v>
      </c>
      <c r="AH27"/>
      <c r="AI27"/>
      <c r="AJ27"/>
    </row>
    <row r="28" spans="1:36" s="27" customFormat="1" x14ac:dyDescent="0.25">
      <c r="A28" t="s">
        <v>234</v>
      </c>
      <c r="B28" t="s">
        <v>221</v>
      </c>
      <c r="C28" t="s">
        <v>235</v>
      </c>
      <c r="D28" t="s">
        <v>236</v>
      </c>
      <c r="E28"/>
      <c r="F28" t="s">
        <v>237</v>
      </c>
      <c r="G28" t="s">
        <v>238</v>
      </c>
      <c r="H28" t="s">
        <v>182</v>
      </c>
      <c r="I28" s="17">
        <v>61866</v>
      </c>
      <c r="J28" s="17" t="s">
        <v>42</v>
      </c>
      <c r="K28" s="18" t="s">
        <v>43</v>
      </c>
      <c r="L28" t="s">
        <v>204</v>
      </c>
      <c r="M28" s="19" t="s">
        <v>43</v>
      </c>
      <c r="N28" s="20">
        <v>21509</v>
      </c>
      <c r="O28" s="21">
        <v>0</v>
      </c>
      <c r="P28" s="22"/>
      <c r="Q28" s="21">
        <v>5376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3"/>
      <c r="AD28" s="24">
        <f>SUM(P28:AB28)</f>
        <v>5376</v>
      </c>
      <c r="AE28" s="24">
        <f>N28-(O28+AC28+AD28)</f>
        <v>16133</v>
      </c>
      <c r="AF28" s="25">
        <f>AE28/N28</f>
        <v>0.75005811520758747</v>
      </c>
      <c r="AG28" s="26"/>
      <c r="AH28"/>
      <c r="AI28"/>
      <c r="AJ28"/>
    </row>
    <row r="29" spans="1:36" s="27" customFormat="1" ht="45" x14ac:dyDescent="0.25">
      <c r="A29" t="s">
        <v>239</v>
      </c>
      <c r="B29" t="s">
        <v>240</v>
      </c>
      <c r="C29" t="s">
        <v>241</v>
      </c>
      <c r="D29" t="s">
        <v>242</v>
      </c>
      <c r="E29">
        <v>3606289168</v>
      </c>
      <c r="F29" t="s">
        <v>243</v>
      </c>
      <c r="G29" t="s">
        <v>66</v>
      </c>
      <c r="H29" t="s">
        <v>67</v>
      </c>
      <c r="I29" s="17">
        <v>98506</v>
      </c>
      <c r="J29" s="17" t="s">
        <v>42</v>
      </c>
      <c r="K29" s="18" t="s">
        <v>43</v>
      </c>
      <c r="L29" t="s">
        <v>204</v>
      </c>
      <c r="M29" s="19" t="s">
        <v>70</v>
      </c>
      <c r="N29" s="20">
        <v>9157</v>
      </c>
      <c r="O29" s="21">
        <v>974</v>
      </c>
      <c r="P29" s="28">
        <v>750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3">
        <v>2700</v>
      </c>
      <c r="AD29" s="24">
        <f>SUM(P29:AB29)</f>
        <v>750</v>
      </c>
      <c r="AE29" s="24">
        <f>N29-(O29+AC29+AD29)</f>
        <v>4733</v>
      </c>
      <c r="AF29" s="25">
        <f>AE29/N29</f>
        <v>0.51687233810199851</v>
      </c>
      <c r="AG29" s="26" t="s">
        <v>124</v>
      </c>
      <c r="AH29"/>
      <c r="AI29"/>
      <c r="AJ29"/>
    </row>
    <row r="30" spans="1:36" s="27" customFormat="1" x14ac:dyDescent="0.25">
      <c r="A30" t="s">
        <v>244</v>
      </c>
      <c r="B30" t="s">
        <v>193</v>
      </c>
      <c r="C30" t="s">
        <v>245</v>
      </c>
      <c r="D30" t="s">
        <v>246</v>
      </c>
      <c r="E30"/>
      <c r="F30" t="s">
        <v>247</v>
      </c>
      <c r="G30" t="s">
        <v>248</v>
      </c>
      <c r="H30" t="s">
        <v>249</v>
      </c>
      <c r="I30" s="17" t="s">
        <v>250</v>
      </c>
      <c r="J30" s="17" t="s">
        <v>42</v>
      </c>
      <c r="K30" s="18" t="s">
        <v>43</v>
      </c>
      <c r="L30" t="s">
        <v>52</v>
      </c>
      <c r="M30" s="19" t="s">
        <v>43</v>
      </c>
      <c r="N30" s="20">
        <v>21509</v>
      </c>
      <c r="O30" s="21">
        <v>0</v>
      </c>
      <c r="P30" s="22"/>
      <c r="Q30" s="21">
        <v>5376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3"/>
      <c r="AD30" s="24">
        <f>SUM(P30:AB30)</f>
        <v>5376</v>
      </c>
      <c r="AE30" s="24">
        <f>N30-(O30+AC30+AD30)</f>
        <v>16133</v>
      </c>
      <c r="AF30" s="25">
        <f>AE30/N30</f>
        <v>0.75005811520758747</v>
      </c>
      <c r="AG30" s="26"/>
      <c r="AH30"/>
      <c r="AI30"/>
      <c r="AJ30"/>
    </row>
    <row r="31" spans="1:36" s="27" customFormat="1" x14ac:dyDescent="0.25">
      <c r="A31" t="s">
        <v>251</v>
      </c>
      <c r="B31" t="s">
        <v>252</v>
      </c>
      <c r="C31" t="s">
        <v>253</v>
      </c>
      <c r="D31" t="s">
        <v>254</v>
      </c>
      <c r="E31"/>
      <c r="F31" t="s">
        <v>255</v>
      </c>
      <c r="G31" t="s">
        <v>256</v>
      </c>
      <c r="H31" t="s">
        <v>139</v>
      </c>
      <c r="I31" s="17">
        <v>45056</v>
      </c>
      <c r="J31" s="17" t="s">
        <v>42</v>
      </c>
      <c r="K31" s="18" t="s">
        <v>43</v>
      </c>
      <c r="L31" t="s">
        <v>257</v>
      </c>
      <c r="M31" s="19" t="s">
        <v>43</v>
      </c>
      <c r="N31" s="20">
        <v>21509</v>
      </c>
      <c r="O31" s="21">
        <v>0</v>
      </c>
      <c r="P31" s="22"/>
      <c r="Q31" s="21">
        <v>5376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3"/>
      <c r="AD31" s="24">
        <f>SUM(P31:AB31)</f>
        <v>5376</v>
      </c>
      <c r="AE31" s="24">
        <f>N31-(O31+AC31+AD31)</f>
        <v>16133</v>
      </c>
      <c r="AF31" s="25">
        <f>AE31/N31</f>
        <v>0.75005811520758747</v>
      </c>
      <c r="AG31" s="26"/>
      <c r="AH31"/>
      <c r="AI31"/>
      <c r="AJ31"/>
    </row>
    <row r="32" spans="1:36" s="27" customFormat="1" ht="45" x14ac:dyDescent="0.25">
      <c r="A32" t="s">
        <v>258</v>
      </c>
      <c r="B32" t="s">
        <v>259</v>
      </c>
      <c r="C32" t="s">
        <v>260</v>
      </c>
      <c r="D32" t="s">
        <v>261</v>
      </c>
      <c r="E32" t="s">
        <v>262</v>
      </c>
      <c r="F32" t="s">
        <v>263</v>
      </c>
      <c r="G32" t="s">
        <v>264</v>
      </c>
      <c r="H32" t="s">
        <v>77</v>
      </c>
      <c r="I32" s="17">
        <v>94608</v>
      </c>
      <c r="J32" s="17" t="s">
        <v>42</v>
      </c>
      <c r="K32" s="18" t="s">
        <v>43</v>
      </c>
      <c r="L32" t="s">
        <v>191</v>
      </c>
      <c r="M32" s="19" t="s">
        <v>43</v>
      </c>
      <c r="N32" s="20">
        <v>21509</v>
      </c>
      <c r="O32" s="21">
        <v>6225</v>
      </c>
      <c r="P32" s="28">
        <v>750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3"/>
      <c r="AD32" s="24">
        <f>SUM(P32:AB32)</f>
        <v>750</v>
      </c>
      <c r="AE32" s="24">
        <f>N32-(O32+AC32+AD32)</f>
        <v>14534</v>
      </c>
      <c r="AF32" s="25">
        <f>AE32/N32</f>
        <v>0.67571714166162999</v>
      </c>
      <c r="AG32" s="26" t="s">
        <v>124</v>
      </c>
      <c r="AH32"/>
      <c r="AI32"/>
      <c r="AJ32"/>
    </row>
    <row r="33" spans="1:36" s="27" customFormat="1" x14ac:dyDescent="0.25">
      <c r="A33" t="s">
        <v>265</v>
      </c>
      <c r="B33" t="s">
        <v>266</v>
      </c>
      <c r="C33" t="s">
        <v>267</v>
      </c>
      <c r="D33" t="s">
        <v>268</v>
      </c>
      <c r="E33"/>
      <c r="F33" t="s">
        <v>269</v>
      </c>
      <c r="G33" t="s">
        <v>106</v>
      </c>
      <c r="H33" t="s">
        <v>77</v>
      </c>
      <c r="I33" s="17">
        <v>93722</v>
      </c>
      <c r="J33" s="17" t="s">
        <v>42</v>
      </c>
      <c r="K33" s="18" t="s">
        <v>43</v>
      </c>
      <c r="L33" t="s">
        <v>131</v>
      </c>
      <c r="M33" s="19" t="s">
        <v>43</v>
      </c>
      <c r="N33" s="20">
        <v>21509</v>
      </c>
      <c r="O33" s="21">
        <v>0</v>
      </c>
      <c r="P33" s="22"/>
      <c r="Q33" s="21">
        <v>1074</v>
      </c>
      <c r="R33" s="21"/>
      <c r="S33" s="21"/>
      <c r="T33" s="21">
        <v>4375</v>
      </c>
      <c r="U33" s="21"/>
      <c r="V33" s="21"/>
      <c r="W33" s="21"/>
      <c r="X33" s="21"/>
      <c r="Y33" s="21"/>
      <c r="Z33" s="21"/>
      <c r="AA33" s="21"/>
      <c r="AB33" s="21"/>
      <c r="AC33" s="23"/>
      <c r="AD33" s="24">
        <f>SUM(P33:AB33)</f>
        <v>5449</v>
      </c>
      <c r="AE33" s="24">
        <f>N33-(O33+AC33+AD33)</f>
        <v>16060</v>
      </c>
      <c r="AF33" s="25">
        <f>AE33/N33</f>
        <v>0.74666418708447624</v>
      </c>
      <c r="AG33" s="26"/>
      <c r="AH33"/>
      <c r="AI33"/>
      <c r="AJ33"/>
    </row>
    <row r="34" spans="1:36" x14ac:dyDescent="0.25">
      <c r="A34" t="s">
        <v>270</v>
      </c>
      <c r="B34" t="s">
        <v>271</v>
      </c>
      <c r="C34" t="s">
        <v>272</v>
      </c>
      <c r="D34" t="s">
        <v>273</v>
      </c>
      <c r="F34" t="s">
        <v>274</v>
      </c>
      <c r="G34" t="s">
        <v>66</v>
      </c>
      <c r="H34" t="s">
        <v>67</v>
      </c>
      <c r="I34" s="17">
        <v>98501</v>
      </c>
      <c r="J34" s="17" t="s">
        <v>42</v>
      </c>
      <c r="K34" s="18" t="s">
        <v>43</v>
      </c>
      <c r="L34" t="s">
        <v>257</v>
      </c>
      <c r="M34" s="19" t="s">
        <v>80</v>
      </c>
      <c r="N34" s="20">
        <v>9157</v>
      </c>
      <c r="O34" s="21">
        <v>0</v>
      </c>
      <c r="P34" s="22"/>
      <c r="Q34" s="24">
        <v>1827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3"/>
      <c r="AD34" s="24">
        <f>SUM(P34:AB34)</f>
        <v>1827</v>
      </c>
      <c r="AE34" s="24">
        <f>N34-(O34+AC34+AD34)</f>
        <v>7330</v>
      </c>
      <c r="AF34" s="25">
        <f>AE34/N34</f>
        <v>0.80048050671617343</v>
      </c>
      <c r="AG34" s="26"/>
      <c r="AJ34" s="27"/>
    </row>
    <row r="35" spans="1:36" ht="45" x14ac:dyDescent="0.25">
      <c r="A35" t="s">
        <v>275</v>
      </c>
      <c r="B35" t="s">
        <v>276</v>
      </c>
      <c r="C35" t="s">
        <v>277</v>
      </c>
      <c r="D35" t="s">
        <v>278</v>
      </c>
      <c r="E35" t="s">
        <v>279</v>
      </c>
      <c r="F35" t="s">
        <v>280</v>
      </c>
      <c r="G35" t="s">
        <v>281</v>
      </c>
      <c r="H35" t="s">
        <v>67</v>
      </c>
      <c r="I35" s="17">
        <v>98405</v>
      </c>
      <c r="J35" s="17" t="s">
        <v>42</v>
      </c>
      <c r="K35" s="18" t="s">
        <v>43</v>
      </c>
      <c r="L35" t="s">
        <v>79</v>
      </c>
      <c r="M35" s="19" t="s">
        <v>70</v>
      </c>
      <c r="N35" s="20">
        <v>9157</v>
      </c>
      <c r="O35" s="21">
        <v>5276</v>
      </c>
      <c r="P35" s="28">
        <v>500</v>
      </c>
      <c r="Q35" s="21"/>
      <c r="R35" s="21">
        <f>N35/3</f>
        <v>3052.3333333333335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3"/>
      <c r="AD35" s="24">
        <f>SUM(P35:AB35)</f>
        <v>3552.3333333333335</v>
      </c>
      <c r="AE35" s="24">
        <f>N35-(O35+AC35+AD35)</f>
        <v>328.66666666666606</v>
      </c>
      <c r="AF35" s="25">
        <f>AE35/N35</f>
        <v>3.5892395617196253E-2</v>
      </c>
      <c r="AG35" s="26" t="s">
        <v>124</v>
      </c>
    </row>
  </sheetData>
  <hyperlinks>
    <hyperlink ref="D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dcterms:created xsi:type="dcterms:W3CDTF">2015-03-20T21:43:00Z</dcterms:created>
  <dcterms:modified xsi:type="dcterms:W3CDTF">2015-03-20T21:43:14Z</dcterms:modified>
</cp:coreProperties>
</file>