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4915" windowHeight="11820"/>
  </bookViews>
  <sheets>
    <sheet name="Admissions Data Pre 2002" sheetId="1" r:id="rId1"/>
    <sheet name="Enrollment Data Pre 1998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Q28" i="1" l="1"/>
  <c r="P28" i="1"/>
  <c r="O28" i="1"/>
  <c r="N28" i="1"/>
  <c r="L28" i="1"/>
  <c r="M28" i="1"/>
  <c r="K28" i="1"/>
  <c r="J28" i="1"/>
  <c r="I28" i="1"/>
  <c r="Q26" i="1"/>
  <c r="P26" i="1"/>
  <c r="O26" i="1"/>
  <c r="N26" i="1"/>
  <c r="M26" i="1"/>
  <c r="L26" i="1"/>
  <c r="K26" i="1"/>
  <c r="J26" i="1"/>
  <c r="I26" i="1"/>
  <c r="Q16" i="1"/>
  <c r="P16" i="1"/>
  <c r="O16" i="1"/>
  <c r="N16" i="1"/>
  <c r="M16" i="1"/>
  <c r="L16" i="1"/>
  <c r="K16" i="1"/>
  <c r="J16" i="1"/>
  <c r="I16" i="1"/>
  <c r="S16" i="1"/>
  <c r="Q14" i="1"/>
  <c r="P14" i="1"/>
  <c r="O14" i="1"/>
  <c r="N14" i="1"/>
  <c r="M14" i="1"/>
  <c r="L14" i="1"/>
  <c r="K14" i="1"/>
  <c r="J14" i="1"/>
  <c r="I14" i="1"/>
  <c r="Q10" i="1"/>
  <c r="P10" i="1"/>
  <c r="O10" i="1"/>
  <c r="N10" i="1"/>
  <c r="M10" i="1"/>
  <c r="L10" i="1"/>
  <c r="F10" i="1"/>
  <c r="G10" i="1"/>
  <c r="H10" i="1"/>
  <c r="I10" i="1"/>
  <c r="J10" i="1"/>
  <c r="K10" i="1"/>
  <c r="I22" i="1"/>
  <c r="J22" i="1"/>
  <c r="K22" i="1"/>
  <c r="P26" i="2" l="1"/>
  <c r="P20" i="2"/>
  <c r="P19" i="2"/>
  <c r="P9" i="2"/>
  <c r="S30" i="1"/>
  <c r="S28" i="1"/>
  <c r="S26" i="1"/>
  <c r="S24" i="1"/>
  <c r="S21" i="1"/>
  <c r="S36" i="1" s="1"/>
  <c r="S18" i="1"/>
  <c r="S14" i="1"/>
  <c r="S12" i="1"/>
  <c r="S9" i="1"/>
  <c r="S2" i="1"/>
  <c r="S10" i="1" l="1"/>
  <c r="S22" i="1"/>
  <c r="S34" i="1"/>
</calcChain>
</file>

<file path=xl/sharedStrings.xml><?xml version="1.0" encoding="utf-8"?>
<sst xmlns="http://schemas.openxmlformats.org/spreadsheetml/2006/main" count="119" uniqueCount="102">
  <si>
    <t>Completed Applications</t>
  </si>
  <si>
    <t>Fall 2001</t>
  </si>
  <si>
    <t>Fall 2002</t>
  </si>
  <si>
    <t># completed applications</t>
  </si>
  <si>
    <r>
      <t xml:space="preserve"># completed applications from </t>
    </r>
    <r>
      <rPr>
        <b/>
        <sz val="10"/>
        <rFont val="Arial"/>
        <family val="2"/>
      </rPr>
      <t>students of color*</t>
    </r>
  </si>
  <si>
    <r>
      <t xml:space="preserve"># completed applications from </t>
    </r>
    <r>
      <rPr>
        <b/>
        <sz val="10"/>
        <rFont val="Arial"/>
        <family val="2"/>
      </rPr>
      <t>WA residents</t>
    </r>
  </si>
  <si>
    <r>
      <t xml:space="preserve"># completed applications from </t>
    </r>
    <r>
      <rPr>
        <b/>
        <sz val="10"/>
        <rFont val="Arial"/>
        <family val="2"/>
      </rPr>
      <t>non-residents**</t>
    </r>
  </si>
  <si>
    <r>
      <t xml:space="preserve"># completed applications from </t>
    </r>
    <r>
      <rPr>
        <b/>
        <sz val="10"/>
        <rFont val="Arial"/>
        <family val="2"/>
      </rPr>
      <t>contested residency</t>
    </r>
  </si>
  <si>
    <t>Admission</t>
  </si>
  <si>
    <t>Total # offered admission</t>
  </si>
  <si>
    <t>% admitted</t>
  </si>
  <si>
    <t># students of color offered admission</t>
  </si>
  <si>
    <r>
      <t>% SOC</t>
    </r>
    <r>
      <rPr>
        <sz val="10"/>
        <rFont val="Arial"/>
        <family val="2"/>
      </rPr>
      <t xml:space="preserve"> admitted</t>
    </r>
  </si>
  <si>
    <t>#  WA residents offered admission</t>
  </si>
  <si>
    <r>
      <t>% WA resident</t>
    </r>
    <r>
      <rPr>
        <sz val="10"/>
        <rFont val="Arial"/>
        <family val="2"/>
      </rPr>
      <t xml:space="preserve"> admitted</t>
    </r>
  </si>
  <si>
    <t>#  non-residents offered admission</t>
  </si>
  <si>
    <r>
      <t>% non-resident</t>
    </r>
    <r>
      <rPr>
        <sz val="10"/>
        <rFont val="Arial"/>
        <family val="2"/>
      </rPr>
      <t xml:space="preserve"> admitted</t>
    </r>
  </si>
  <si>
    <t>#  contested res offered admission</t>
  </si>
  <si>
    <r>
      <t xml:space="preserve">% contested residents </t>
    </r>
    <r>
      <rPr>
        <sz val="10"/>
        <rFont val="Arial"/>
        <family val="2"/>
      </rPr>
      <t>admitted</t>
    </r>
  </si>
  <si>
    <t>Enrolled</t>
  </si>
  <si>
    <t>Total New MES # enrolled</t>
  </si>
  <si>
    <t>yield from admission</t>
  </si>
  <si>
    <t># students of color enrolled</t>
  </si>
  <si>
    <r>
      <t>SOC</t>
    </r>
    <r>
      <rPr>
        <sz val="10"/>
        <rFont val="Arial"/>
        <family val="2"/>
      </rPr>
      <t xml:space="preserve"> yield from admission</t>
    </r>
  </si>
  <si>
    <t>#  WA residents enrolled</t>
  </si>
  <si>
    <r>
      <t xml:space="preserve">WA resident </t>
    </r>
    <r>
      <rPr>
        <sz val="10"/>
        <rFont val="Arial"/>
        <family val="2"/>
      </rPr>
      <t>yield from admission</t>
    </r>
  </si>
  <si>
    <t>#  non-residents enrolled</t>
  </si>
  <si>
    <r>
      <t xml:space="preserve">non-resident </t>
    </r>
    <r>
      <rPr>
        <sz val="10"/>
        <rFont val="Arial"/>
        <family val="2"/>
      </rPr>
      <t>yield from admission</t>
    </r>
  </si>
  <si>
    <t>#  contested res enrolled</t>
  </si>
  <si>
    <r>
      <t xml:space="preserve">contested res </t>
    </r>
    <r>
      <rPr>
        <sz val="10"/>
        <rFont val="Arial"/>
        <family val="2"/>
      </rPr>
      <t>yield from admission</t>
    </r>
  </si>
  <si>
    <t># regular admission</t>
  </si>
  <si>
    <t># provisional admission</t>
  </si>
  <si>
    <t># conditional admission</t>
  </si>
  <si>
    <t>% conditional/provisional***</t>
  </si>
  <si>
    <t># Evergreen graduates</t>
  </si>
  <si>
    <t>% Evergreen graduates</t>
  </si>
  <si>
    <t>*Students of Color in this presentation include African-American, Asian, Pacific Islander,</t>
  </si>
  <si>
    <t>Native American/Alaskan Native, and Hispanic/Latino students.</t>
  </si>
  <si>
    <t xml:space="preserve">**Non-residents include non-residents and international applicants. </t>
  </si>
  <si>
    <t>*** in fall 2013, began using conditional ind from PCHEES which captures substantially fewer who are ultimately conditional by 10th day than admission file did.</t>
  </si>
  <si>
    <t>Student FTE History</t>
  </si>
  <si>
    <t>MES Annual Average FTE* History</t>
  </si>
  <si>
    <t>84-85</t>
  </si>
  <si>
    <t>85-86</t>
  </si>
  <si>
    <t>86-87</t>
  </si>
  <si>
    <t>87-88</t>
  </si>
  <si>
    <t>88-89</t>
  </si>
  <si>
    <t>89-90</t>
  </si>
  <si>
    <t>90-91</t>
  </si>
  <si>
    <t>91-92</t>
  </si>
  <si>
    <t>92-93</t>
  </si>
  <si>
    <t>93-94</t>
  </si>
  <si>
    <t>94-95</t>
  </si>
  <si>
    <t>95-96</t>
  </si>
  <si>
    <t>96-97</t>
  </si>
  <si>
    <t>97-98</t>
  </si>
  <si>
    <t>98-99</t>
  </si>
  <si>
    <r>
      <t>Actual</t>
    </r>
    <r>
      <rPr>
        <sz val="11"/>
        <rFont val="Arial"/>
        <family val="2"/>
      </rPr>
      <t xml:space="preserve"> Annual Average FTE</t>
    </r>
  </si>
  <si>
    <t>*Annual Average FTE includes only state-support FTE.  One graduate FTE = 10 credits.</t>
  </si>
  <si>
    <t>Master of Environmental Studies</t>
  </si>
  <si>
    <t>Historical Demographics of Enrolled Students Fall Quarters 1984-1997</t>
  </si>
  <si>
    <t>Fall Quarter *</t>
  </si>
  <si>
    <t>TOTAL STUDENT HEADCOUNT</t>
  </si>
  <si>
    <t>Male</t>
  </si>
  <si>
    <t>Female</t>
  </si>
  <si>
    <t>% Female</t>
  </si>
  <si>
    <t>African-American</t>
  </si>
  <si>
    <t>Asian/Pacific Islander</t>
  </si>
  <si>
    <t>Asian</t>
  </si>
  <si>
    <t>Pacific Islander</t>
  </si>
  <si>
    <t>Native American/Alaskan Native</t>
  </si>
  <si>
    <t>Hispanic/Latino</t>
  </si>
  <si>
    <t>White</t>
  </si>
  <si>
    <t>Not Indicated/Other</t>
  </si>
  <si>
    <t>SUBTOTAL STUDENTS OF COLOR</t>
  </si>
  <si>
    <t>% Students of Color</t>
  </si>
  <si>
    <t>Average Age</t>
  </si>
  <si>
    <t>Washington Resident</t>
  </si>
  <si>
    <t>Non-resident</t>
  </si>
  <si>
    <t>% Washington Resident</t>
  </si>
  <si>
    <t>Regular (degree-seeking)</t>
  </si>
  <si>
    <t>Special (non-matriculated)</t>
  </si>
  <si>
    <t>Below Federal Poverty Level</t>
  </si>
  <si>
    <t>First Generation baccalureate</t>
  </si>
  <si>
    <t>(per FAFSA or application)</t>
  </si>
  <si>
    <t>Disability (reported)</t>
  </si>
  <si>
    <t>Fall 2000</t>
  </si>
  <si>
    <t>Fall 1999</t>
  </si>
  <si>
    <t>Fall 1998</t>
  </si>
  <si>
    <t>Fall 1997</t>
  </si>
  <si>
    <t>Fall 1996</t>
  </si>
  <si>
    <t>Fall 1995</t>
  </si>
  <si>
    <t>Fall 1994</t>
  </si>
  <si>
    <t>Fall 1993</t>
  </si>
  <si>
    <t>Fall 1992</t>
  </si>
  <si>
    <t>Fall 1991</t>
  </si>
  <si>
    <t>Fall 1990</t>
  </si>
  <si>
    <t>Fall 1989</t>
  </si>
  <si>
    <t>Fall 1988</t>
  </si>
  <si>
    <t>Fall 1987</t>
  </si>
  <si>
    <t>Fall 1986</t>
  </si>
  <si>
    <t>Fall 1985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</si>
</sst>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1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i/>
      <sz val="8"/>
      <name val="Arial"/>
      <family val="2"/>
    </font>
    <font>
      <b/>
      <i/>
      <sz val="10"/>
      <color indexed="63"/>
      <name val="Arial"/>
      <family val="2"/>
    </font>
    <font>
      <i/>
      <sz val="10"/>
      <color indexed="12"/>
      <name val="Arial"/>
      <family val="2"/>
    </font>
    <font>
      <sz val="10"/>
      <color indexed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0" fillId="3" borderId="1" xfId="0" applyFill="1" applyBorder="1" applyAlignment="1">
      <alignment wrapText="1"/>
    </xf>
    <xf numFmtId="164" fontId="1" fillId="2" borderId="1" xfId="0" applyNumberFormat="1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164" fontId="0" fillId="0" borderId="1" xfId="0" applyNumberFormat="1" applyFill="1" applyBorder="1" applyAlignment="1">
      <alignment wrapText="1"/>
    </xf>
    <xf numFmtId="0" fontId="1" fillId="3" borderId="1" xfId="0" applyFont="1" applyFill="1" applyBorder="1"/>
    <xf numFmtId="164" fontId="0" fillId="3" borderId="1" xfId="0" applyNumberFormat="1" applyFill="1" applyBorder="1"/>
    <xf numFmtId="0" fontId="1" fillId="0" borderId="1" xfId="0" applyFont="1" applyFill="1" applyBorder="1"/>
    <xf numFmtId="164" fontId="0" fillId="0" borderId="1" xfId="0" applyNumberFormat="1" applyFill="1" applyBorder="1"/>
    <xf numFmtId="164" fontId="0" fillId="4" borderId="1" xfId="0" applyNumberFormat="1" applyFill="1" applyBorder="1"/>
    <xf numFmtId="0" fontId="0" fillId="0" borderId="1" xfId="0" applyBorder="1"/>
    <xf numFmtId="0" fontId="0" fillId="0" borderId="1" xfId="0" applyFill="1" applyBorder="1"/>
    <xf numFmtId="0" fontId="2" fillId="3" borderId="1" xfId="0" applyFont="1" applyFill="1" applyBorder="1"/>
    <xf numFmtId="1" fontId="2" fillId="3" borderId="1" xfId="0" applyNumberFormat="1" applyFont="1" applyFill="1" applyBorder="1"/>
    <xf numFmtId="0" fontId="3" fillId="0" borderId="0" xfId="0" applyFont="1"/>
    <xf numFmtId="0" fontId="3" fillId="0" borderId="0" xfId="0" applyFont="1" applyFill="1" applyBorder="1"/>
    <xf numFmtId="0" fontId="4" fillId="0" borderId="0" xfId="0" applyFont="1" applyBorder="1"/>
    <xf numFmtId="0" fontId="1" fillId="2" borderId="2" xfId="0" applyFont="1" applyFill="1" applyBorder="1" applyAlignment="1">
      <alignment wrapText="1"/>
    </xf>
    <xf numFmtId="49" fontId="1" fillId="2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wrapText="1"/>
    </xf>
    <xf numFmtId="165" fontId="4" fillId="0" borderId="2" xfId="0" applyNumberFormat="1" applyFont="1" applyBorder="1"/>
    <xf numFmtId="0" fontId="6" fillId="0" borderId="0" xfId="0" applyFont="1"/>
    <xf numFmtId="0" fontId="7" fillId="0" borderId="0" xfId="0" applyFont="1"/>
    <xf numFmtId="0" fontId="4" fillId="0" borderId="0" xfId="0" applyFont="1"/>
    <xf numFmtId="0" fontId="1" fillId="0" borderId="0" xfId="0" applyFont="1"/>
    <xf numFmtId="0" fontId="1" fillId="2" borderId="2" xfId="0" applyFont="1" applyFill="1" applyBorder="1"/>
    <xf numFmtId="0" fontId="1" fillId="2" borderId="2" xfId="0" applyFont="1" applyFill="1" applyBorder="1" applyAlignment="1">
      <alignment horizontal="center"/>
    </xf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8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0" fillId="0" borderId="2" xfId="0" applyBorder="1" applyAlignment="1">
      <alignment horizontal="center"/>
    </xf>
    <xf numFmtId="0" fontId="9" fillId="0" borderId="2" xfId="0" applyFont="1" applyBorder="1"/>
    <xf numFmtId="164" fontId="10" fillId="0" borderId="2" xfId="0" applyNumberFormat="1" applyFont="1" applyBorder="1" applyAlignment="1">
      <alignment horizontal="center"/>
    </xf>
    <xf numFmtId="0" fontId="0" fillId="0" borderId="2" xfId="0" applyBorder="1"/>
    <xf numFmtId="0" fontId="0" fillId="2" borderId="2" xfId="0" applyFill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" fillId="5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left" vertical="center"/>
    </xf>
    <xf numFmtId="0" fontId="8" fillId="0" borderId="0" xfId="0" applyFont="1" applyBorder="1"/>
    <xf numFmtId="0" fontId="0" fillId="0" borderId="0" xfId="0" applyBorder="1" applyAlignment="1">
      <alignment horizontal="center"/>
    </xf>
    <xf numFmtId="10" fontId="9" fillId="0" borderId="2" xfId="0" applyNumberFormat="1" applyFont="1" applyBorder="1"/>
    <xf numFmtId="10" fontId="1" fillId="2" borderId="1" xfId="0" applyNumberFormat="1" applyFont="1" applyFill="1" applyBorder="1" applyAlignment="1">
      <alignment wrapText="1"/>
    </xf>
    <xf numFmtId="10" fontId="1" fillId="3" borderId="1" xfId="0" applyNumberFormat="1" applyFont="1" applyFill="1" applyBorder="1"/>
    <xf numFmtId="10" fontId="1" fillId="0" borderId="1" xfId="0" applyNumberFormat="1" applyFont="1" applyFill="1" applyBorder="1"/>
    <xf numFmtId="10" fontId="0" fillId="0" borderId="0" xfId="0" applyNumberFormat="1"/>
    <xf numFmtId="0" fontId="1" fillId="5" borderId="2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tabSelected="1" workbookViewId="0">
      <selection activeCell="O9" sqref="O9"/>
    </sheetView>
  </sheetViews>
  <sheetFormatPr defaultRowHeight="15" x14ac:dyDescent="0.25"/>
  <cols>
    <col min="1" max="1" width="47" customWidth="1"/>
    <col min="2" max="18" width="9" bestFit="1" customWidth="1"/>
  </cols>
  <sheetData>
    <row r="1" spans="1:19" x14ac:dyDescent="0.25">
      <c r="A1" s="1" t="s">
        <v>0</v>
      </c>
      <c r="B1" s="1" t="s">
        <v>101</v>
      </c>
      <c r="C1" s="1" t="s">
        <v>100</v>
      </c>
      <c r="D1" s="1" t="s">
        <v>99</v>
      </c>
      <c r="E1" s="1" t="s">
        <v>98</v>
      </c>
      <c r="F1" s="1" t="s">
        <v>97</v>
      </c>
      <c r="G1" s="1" t="s">
        <v>96</v>
      </c>
      <c r="H1" s="1" t="s">
        <v>95</v>
      </c>
      <c r="I1" s="1" t="s">
        <v>94</v>
      </c>
      <c r="J1" s="1" t="s">
        <v>93</v>
      </c>
      <c r="K1" s="1" t="s">
        <v>92</v>
      </c>
      <c r="L1" s="1" t="s">
        <v>91</v>
      </c>
      <c r="M1" s="1" t="s">
        <v>90</v>
      </c>
      <c r="N1" s="1" t="s">
        <v>89</v>
      </c>
      <c r="O1" s="1" t="s">
        <v>88</v>
      </c>
      <c r="P1" s="1" t="s">
        <v>87</v>
      </c>
      <c r="Q1" s="1" t="s">
        <v>86</v>
      </c>
      <c r="R1" s="1" t="s">
        <v>1</v>
      </c>
      <c r="S1" s="1" t="s">
        <v>2</v>
      </c>
    </row>
    <row r="2" spans="1:19" x14ac:dyDescent="0.25">
      <c r="A2" s="2" t="s">
        <v>3</v>
      </c>
      <c r="B2" s="2">
        <v>54</v>
      </c>
      <c r="C2" s="2">
        <v>46</v>
      </c>
      <c r="D2" s="2"/>
      <c r="E2" s="2"/>
      <c r="F2" s="2">
        <v>59</v>
      </c>
      <c r="G2" s="2">
        <v>82</v>
      </c>
      <c r="H2" s="2">
        <v>114</v>
      </c>
      <c r="I2" s="2">
        <v>123</v>
      </c>
      <c r="J2" s="2">
        <v>154</v>
      </c>
      <c r="K2" s="2">
        <v>129</v>
      </c>
      <c r="L2" s="2">
        <v>108</v>
      </c>
      <c r="M2" s="2">
        <v>80</v>
      </c>
      <c r="N2" s="2">
        <v>80</v>
      </c>
      <c r="O2" s="2">
        <v>73</v>
      </c>
      <c r="P2" s="2">
        <v>61</v>
      </c>
      <c r="Q2" s="2">
        <v>67</v>
      </c>
      <c r="R2" s="2"/>
      <c r="S2" s="1">
        <f t="shared" ref="S2" si="0">SUM(S4:S6)</f>
        <v>59</v>
      </c>
    </row>
    <row r="3" spans="1:19" x14ac:dyDescent="0.25">
      <c r="A3" s="3" t="s">
        <v>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>
        <v>7</v>
      </c>
    </row>
    <row r="4" spans="1:19" x14ac:dyDescent="0.25">
      <c r="A4" s="4" t="s">
        <v>5</v>
      </c>
      <c r="B4" s="4"/>
      <c r="C4" s="4"/>
      <c r="D4" s="4"/>
      <c r="E4" s="4"/>
      <c r="F4" s="4"/>
      <c r="G4" s="4"/>
      <c r="H4" s="4"/>
      <c r="I4" s="4">
        <v>60</v>
      </c>
      <c r="J4" s="4">
        <v>65</v>
      </c>
      <c r="K4" s="4">
        <v>50</v>
      </c>
      <c r="L4" s="4">
        <v>50</v>
      </c>
      <c r="M4" s="4">
        <v>43</v>
      </c>
      <c r="N4" s="4">
        <v>40</v>
      </c>
      <c r="O4" s="4">
        <v>38</v>
      </c>
      <c r="P4" s="4">
        <v>29</v>
      </c>
      <c r="Q4" s="4">
        <v>24</v>
      </c>
      <c r="R4" s="4"/>
      <c r="S4" s="4">
        <v>30</v>
      </c>
    </row>
    <row r="5" spans="1:19" x14ac:dyDescent="0.25">
      <c r="A5" s="3" t="s">
        <v>6</v>
      </c>
      <c r="B5" s="3"/>
      <c r="C5" s="3"/>
      <c r="D5" s="3"/>
      <c r="E5" s="3"/>
      <c r="F5" s="3"/>
      <c r="G5" s="3"/>
      <c r="H5" s="3"/>
      <c r="I5" s="3">
        <v>54</v>
      </c>
      <c r="J5" s="3">
        <v>73</v>
      </c>
      <c r="K5" s="3">
        <v>65</v>
      </c>
      <c r="L5" s="3">
        <v>53</v>
      </c>
      <c r="M5" s="3">
        <v>30</v>
      </c>
      <c r="N5" s="3">
        <v>36</v>
      </c>
      <c r="O5" s="3">
        <v>35</v>
      </c>
      <c r="P5" s="3">
        <v>32</v>
      </c>
      <c r="Q5" s="3">
        <v>43</v>
      </c>
      <c r="R5" s="3"/>
      <c r="S5" s="3">
        <v>24</v>
      </c>
    </row>
    <row r="6" spans="1:19" ht="28.5" x14ac:dyDescent="0.25">
      <c r="A6" s="4" t="s">
        <v>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>
        <v>5</v>
      </c>
    </row>
    <row r="8" spans="1:19" x14ac:dyDescent="0.25">
      <c r="A8" s="1" t="s">
        <v>8</v>
      </c>
      <c r="B8" s="1"/>
      <c r="C8" s="1"/>
      <c r="D8" s="1"/>
      <c r="E8" s="1"/>
      <c r="F8" s="1" t="s">
        <v>97</v>
      </c>
      <c r="G8" s="1" t="s">
        <v>96</v>
      </c>
      <c r="H8" s="1" t="s">
        <v>95</v>
      </c>
      <c r="I8" s="1" t="s">
        <v>94</v>
      </c>
      <c r="J8" s="1" t="s">
        <v>93</v>
      </c>
      <c r="K8" s="1" t="s">
        <v>92</v>
      </c>
      <c r="L8" s="1" t="s">
        <v>91</v>
      </c>
      <c r="M8" s="1" t="s">
        <v>90</v>
      </c>
      <c r="N8" s="1" t="s">
        <v>89</v>
      </c>
      <c r="O8" s="1" t="s">
        <v>88</v>
      </c>
      <c r="P8" s="1" t="s">
        <v>87</v>
      </c>
      <c r="Q8" s="1" t="s">
        <v>86</v>
      </c>
      <c r="R8" s="1"/>
      <c r="S8" s="1" t="s">
        <v>2</v>
      </c>
    </row>
    <row r="9" spans="1:19" x14ac:dyDescent="0.25">
      <c r="A9" s="2" t="s">
        <v>9</v>
      </c>
      <c r="B9" s="2"/>
      <c r="C9" s="2"/>
      <c r="D9" s="2"/>
      <c r="E9" s="2"/>
      <c r="F9" s="2">
        <v>32</v>
      </c>
      <c r="G9" s="2">
        <v>47</v>
      </c>
      <c r="H9" s="2">
        <v>62</v>
      </c>
      <c r="I9" s="2">
        <v>66</v>
      </c>
      <c r="J9" s="2">
        <v>72</v>
      </c>
      <c r="K9" s="2">
        <v>65</v>
      </c>
      <c r="L9" s="2">
        <v>75</v>
      </c>
      <c r="M9" s="2">
        <v>59</v>
      </c>
      <c r="N9" s="2">
        <v>61</v>
      </c>
      <c r="O9" s="2">
        <v>53</v>
      </c>
      <c r="P9" s="2">
        <v>47</v>
      </c>
      <c r="Q9" s="2">
        <v>59</v>
      </c>
      <c r="R9" s="2"/>
      <c r="S9" s="1">
        <f t="shared" ref="S9" si="1">S13+S15+S17</f>
        <v>57</v>
      </c>
    </row>
    <row r="10" spans="1:19" x14ac:dyDescent="0.25">
      <c r="A10" s="2" t="s">
        <v>10</v>
      </c>
      <c r="B10" s="2"/>
      <c r="C10" s="2"/>
      <c r="D10" s="2"/>
      <c r="E10" s="2"/>
      <c r="F10" s="48">
        <f t="shared" ref="F10:Q10" si="2">F9/F2</f>
        <v>0.5423728813559322</v>
      </c>
      <c r="G10" s="48">
        <f t="shared" si="2"/>
        <v>0.57317073170731703</v>
      </c>
      <c r="H10" s="48">
        <f t="shared" si="2"/>
        <v>0.54385964912280704</v>
      </c>
      <c r="I10" s="48">
        <f t="shared" si="2"/>
        <v>0.53658536585365857</v>
      </c>
      <c r="J10" s="48">
        <f t="shared" si="2"/>
        <v>0.46753246753246752</v>
      </c>
      <c r="K10" s="48">
        <f t="shared" si="2"/>
        <v>0.50387596899224807</v>
      </c>
      <c r="L10" s="48">
        <f t="shared" si="2"/>
        <v>0.69444444444444442</v>
      </c>
      <c r="M10" s="48">
        <f t="shared" si="2"/>
        <v>0.73750000000000004</v>
      </c>
      <c r="N10" s="48">
        <f t="shared" si="2"/>
        <v>0.76249999999999996</v>
      </c>
      <c r="O10" s="48">
        <f t="shared" si="2"/>
        <v>0.72602739726027399</v>
      </c>
      <c r="P10" s="48">
        <f t="shared" si="2"/>
        <v>0.77049180327868849</v>
      </c>
      <c r="Q10" s="48">
        <f t="shared" si="2"/>
        <v>0.88059701492537312</v>
      </c>
      <c r="R10" s="48"/>
      <c r="S10" s="5">
        <f t="shared" ref="S10" si="3">S9/S2</f>
        <v>0.96610169491525422</v>
      </c>
    </row>
    <row r="11" spans="1:19" x14ac:dyDescent="0.25">
      <c r="A11" s="6" t="s">
        <v>11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>
        <v>7</v>
      </c>
    </row>
    <row r="12" spans="1:19" x14ac:dyDescent="0.25">
      <c r="A12" s="7" t="s">
        <v>12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8">
        <f t="shared" ref="S12" si="4">S11/S3</f>
        <v>1</v>
      </c>
    </row>
    <row r="13" spans="1:19" x14ac:dyDescent="0.25">
      <c r="A13" s="4" t="s">
        <v>13</v>
      </c>
      <c r="B13" s="4"/>
      <c r="C13" s="4"/>
      <c r="D13" s="4"/>
      <c r="E13" s="4"/>
      <c r="F13" s="4"/>
      <c r="G13" s="4"/>
      <c r="H13" s="4"/>
      <c r="I13" s="4">
        <v>37</v>
      </c>
      <c r="J13" s="4">
        <v>32</v>
      </c>
      <c r="K13" s="4">
        <v>28</v>
      </c>
      <c r="L13" s="4">
        <v>34</v>
      </c>
      <c r="M13" s="4">
        <v>34</v>
      </c>
      <c r="N13" s="4">
        <v>32</v>
      </c>
      <c r="O13" s="4">
        <v>33</v>
      </c>
      <c r="P13" s="4">
        <v>23</v>
      </c>
      <c r="Q13" s="4">
        <v>21</v>
      </c>
      <c r="R13" s="4"/>
      <c r="S13" s="4">
        <v>29</v>
      </c>
    </row>
    <row r="14" spans="1:19" x14ac:dyDescent="0.25">
      <c r="A14" s="9" t="s">
        <v>14</v>
      </c>
      <c r="B14" s="9"/>
      <c r="C14" s="9"/>
      <c r="D14" s="9"/>
      <c r="E14" s="9"/>
      <c r="F14" s="9"/>
      <c r="G14" s="9"/>
      <c r="H14" s="9"/>
      <c r="I14" s="49">
        <f t="shared" ref="I14:Q14" si="5">I13/I4</f>
        <v>0.6166666666666667</v>
      </c>
      <c r="J14" s="49">
        <f t="shared" si="5"/>
        <v>0.49230769230769234</v>
      </c>
      <c r="K14" s="49">
        <f t="shared" si="5"/>
        <v>0.56000000000000005</v>
      </c>
      <c r="L14" s="49">
        <f t="shared" si="5"/>
        <v>0.68</v>
      </c>
      <c r="M14" s="49">
        <f t="shared" si="5"/>
        <v>0.79069767441860461</v>
      </c>
      <c r="N14" s="49">
        <f t="shared" si="5"/>
        <v>0.8</v>
      </c>
      <c r="O14" s="49">
        <f t="shared" si="5"/>
        <v>0.86842105263157898</v>
      </c>
      <c r="P14" s="49">
        <f t="shared" si="5"/>
        <v>0.7931034482758621</v>
      </c>
      <c r="Q14" s="49">
        <f t="shared" si="5"/>
        <v>0.875</v>
      </c>
      <c r="R14" s="49"/>
      <c r="S14" s="10">
        <f t="shared" ref="S14" si="6">S13/S4</f>
        <v>0.96666666666666667</v>
      </c>
    </row>
    <row r="15" spans="1:19" x14ac:dyDescent="0.25">
      <c r="A15" s="6" t="s">
        <v>15</v>
      </c>
      <c r="B15" s="6"/>
      <c r="C15" s="6"/>
      <c r="D15" s="6"/>
      <c r="E15" s="6"/>
      <c r="F15" s="6"/>
      <c r="G15" s="6"/>
      <c r="H15" s="6"/>
      <c r="I15" s="6">
        <v>24</v>
      </c>
      <c r="J15" s="6">
        <v>34</v>
      </c>
      <c r="K15" s="6">
        <v>34</v>
      </c>
      <c r="L15" s="6">
        <v>35</v>
      </c>
      <c r="M15" s="6">
        <v>18</v>
      </c>
      <c r="N15" s="6">
        <v>24</v>
      </c>
      <c r="O15" s="6">
        <v>20</v>
      </c>
      <c r="P15" s="6">
        <v>24</v>
      </c>
      <c r="Q15" s="6">
        <v>38</v>
      </c>
      <c r="R15" s="6"/>
      <c r="S15" s="6">
        <v>23</v>
      </c>
    </row>
    <row r="16" spans="1:19" x14ac:dyDescent="0.25">
      <c r="A16" s="11" t="s">
        <v>16</v>
      </c>
      <c r="B16" s="11"/>
      <c r="C16" s="11"/>
      <c r="D16" s="11"/>
      <c r="E16" s="11"/>
      <c r="F16" s="11"/>
      <c r="G16" s="11"/>
      <c r="H16" s="11"/>
      <c r="I16" s="50">
        <f t="shared" ref="I16:Q16" si="7">I15/I5</f>
        <v>0.44444444444444442</v>
      </c>
      <c r="J16" s="50">
        <f t="shared" si="7"/>
        <v>0.46575342465753422</v>
      </c>
      <c r="K16" s="50">
        <f t="shared" si="7"/>
        <v>0.52307692307692311</v>
      </c>
      <c r="L16" s="50">
        <f t="shared" si="7"/>
        <v>0.660377358490566</v>
      </c>
      <c r="M16" s="50">
        <f t="shared" si="7"/>
        <v>0.6</v>
      </c>
      <c r="N16" s="50">
        <f t="shared" si="7"/>
        <v>0.66666666666666663</v>
      </c>
      <c r="O16" s="50">
        <f t="shared" si="7"/>
        <v>0.5714285714285714</v>
      </c>
      <c r="P16" s="50">
        <f t="shared" si="7"/>
        <v>0.75</v>
      </c>
      <c r="Q16" s="50">
        <f t="shared" si="7"/>
        <v>0.88372093023255816</v>
      </c>
      <c r="R16" s="50"/>
      <c r="S16" s="12">
        <f>(S15)/(S5)</f>
        <v>0.95833333333333337</v>
      </c>
    </row>
    <row r="17" spans="1:19" x14ac:dyDescent="0.25">
      <c r="A17" s="4" t="s">
        <v>17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>
        <v>5</v>
      </c>
    </row>
    <row r="18" spans="1:19" x14ac:dyDescent="0.25">
      <c r="A18" s="9" t="s">
        <v>18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10">
        <f t="shared" ref="S18" si="8">S17/S6</f>
        <v>1</v>
      </c>
    </row>
    <row r="20" spans="1:19" x14ac:dyDescent="0.25">
      <c r="A20" s="1" t="s">
        <v>19</v>
      </c>
      <c r="B20" s="1"/>
      <c r="C20" s="1"/>
      <c r="D20" s="1"/>
      <c r="E20" s="1"/>
      <c r="F20" s="1"/>
      <c r="G20" s="1"/>
      <c r="H20" s="1"/>
      <c r="I20" s="1" t="s">
        <v>94</v>
      </c>
      <c r="J20" s="1" t="s">
        <v>93</v>
      </c>
      <c r="K20" s="1" t="s">
        <v>92</v>
      </c>
      <c r="L20" s="1"/>
      <c r="M20" s="1"/>
      <c r="N20" s="1"/>
      <c r="O20" s="1"/>
      <c r="P20" s="1"/>
      <c r="Q20" s="1"/>
      <c r="R20" s="1"/>
      <c r="S20" s="1" t="s">
        <v>2</v>
      </c>
    </row>
    <row r="21" spans="1:19" x14ac:dyDescent="0.25">
      <c r="A21" s="2" t="s">
        <v>20</v>
      </c>
      <c r="B21" s="2"/>
      <c r="C21" s="2"/>
      <c r="D21" s="2"/>
      <c r="E21" s="2"/>
      <c r="F21" s="2"/>
      <c r="G21" s="2"/>
      <c r="H21" s="2"/>
      <c r="I21" s="2">
        <v>28</v>
      </c>
      <c r="J21" s="2">
        <v>35</v>
      </c>
      <c r="K21" s="2">
        <v>35</v>
      </c>
      <c r="L21" s="2"/>
      <c r="M21" s="2"/>
      <c r="N21" s="2"/>
      <c r="O21" s="2"/>
      <c r="P21" s="2"/>
      <c r="Q21" s="2"/>
      <c r="R21" s="2"/>
      <c r="S21" s="2">
        <f t="shared" ref="S21" si="9">S25+S27+S29</f>
        <v>39</v>
      </c>
    </row>
    <row r="22" spans="1:19" x14ac:dyDescent="0.25">
      <c r="A22" s="2" t="s">
        <v>21</v>
      </c>
      <c r="B22" s="2"/>
      <c r="C22" s="2"/>
      <c r="D22" s="2"/>
      <c r="E22" s="2"/>
      <c r="F22" s="2"/>
      <c r="G22" s="2"/>
      <c r="H22" s="2"/>
      <c r="I22" s="48">
        <f>I21/I9</f>
        <v>0.42424242424242425</v>
      </c>
      <c r="J22" s="48">
        <f>J21/J9</f>
        <v>0.4861111111111111</v>
      </c>
      <c r="K22" s="48">
        <f>K21/K9</f>
        <v>0.53846153846153844</v>
      </c>
      <c r="L22" s="2"/>
      <c r="M22" s="2"/>
      <c r="N22" s="2"/>
      <c r="O22" s="2"/>
      <c r="P22" s="2"/>
      <c r="Q22" s="2"/>
      <c r="R22" s="2"/>
      <c r="S22" s="5">
        <f t="shared" ref="S22" si="10">S21/S9</f>
        <v>0.68421052631578949</v>
      </c>
    </row>
    <row r="23" spans="1:19" x14ac:dyDescent="0.25">
      <c r="A23" s="6" t="s">
        <v>22</v>
      </c>
      <c r="B23" s="6"/>
      <c r="C23" s="6"/>
      <c r="D23" s="6"/>
      <c r="E23" s="6"/>
      <c r="F23" s="6"/>
      <c r="G23" s="6"/>
      <c r="H23" s="6"/>
      <c r="I23" s="6">
        <v>1</v>
      </c>
      <c r="J23" s="6">
        <v>4</v>
      </c>
      <c r="K23" s="6">
        <v>0</v>
      </c>
      <c r="L23" s="6">
        <v>1</v>
      </c>
      <c r="M23" s="6">
        <v>1</v>
      </c>
      <c r="N23" s="6">
        <v>3</v>
      </c>
      <c r="O23" s="6">
        <v>4</v>
      </c>
      <c r="P23" s="6">
        <v>3</v>
      </c>
      <c r="Q23" s="6">
        <v>4</v>
      </c>
      <c r="R23" s="6"/>
      <c r="S23" s="6">
        <v>6</v>
      </c>
    </row>
    <row r="24" spans="1:19" x14ac:dyDescent="0.25">
      <c r="A24" s="7" t="s">
        <v>23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8">
        <f t="shared" ref="S24" si="11">S23/S11</f>
        <v>0.8571428571428571</v>
      </c>
    </row>
    <row r="25" spans="1:19" x14ac:dyDescent="0.25">
      <c r="A25" s="4" t="s">
        <v>24</v>
      </c>
      <c r="B25" s="4"/>
      <c r="C25" s="4"/>
      <c r="D25" s="4"/>
      <c r="E25" s="4"/>
      <c r="F25" s="4"/>
      <c r="G25" s="4"/>
      <c r="H25" s="4"/>
      <c r="I25" s="4">
        <v>28</v>
      </c>
      <c r="J25" s="4">
        <v>25</v>
      </c>
      <c r="K25" s="4">
        <v>23</v>
      </c>
      <c r="L25" s="4">
        <v>29</v>
      </c>
      <c r="M25" s="4">
        <v>32</v>
      </c>
      <c r="N25" s="4">
        <v>29</v>
      </c>
      <c r="O25" s="4">
        <v>30</v>
      </c>
      <c r="P25" s="4">
        <v>17</v>
      </c>
      <c r="Q25" s="4">
        <v>13</v>
      </c>
      <c r="R25" s="4"/>
      <c r="S25" s="4">
        <v>26</v>
      </c>
    </row>
    <row r="26" spans="1:19" x14ac:dyDescent="0.25">
      <c r="A26" s="9" t="s">
        <v>25</v>
      </c>
      <c r="B26" s="9"/>
      <c r="C26" s="9"/>
      <c r="D26" s="9"/>
      <c r="E26" s="9"/>
      <c r="F26" s="9"/>
      <c r="G26" s="9"/>
      <c r="H26" s="9"/>
      <c r="I26" s="49">
        <f t="shared" ref="I26:Q26" si="12">I25/I13</f>
        <v>0.7567567567567568</v>
      </c>
      <c r="J26" s="49">
        <f t="shared" si="12"/>
        <v>0.78125</v>
      </c>
      <c r="K26" s="49">
        <f t="shared" si="12"/>
        <v>0.8214285714285714</v>
      </c>
      <c r="L26" s="49">
        <f t="shared" si="12"/>
        <v>0.8529411764705882</v>
      </c>
      <c r="M26" s="49">
        <f t="shared" si="12"/>
        <v>0.94117647058823528</v>
      </c>
      <c r="N26" s="49">
        <f t="shared" si="12"/>
        <v>0.90625</v>
      </c>
      <c r="O26" s="49">
        <f t="shared" si="12"/>
        <v>0.90909090909090906</v>
      </c>
      <c r="P26" s="49">
        <f t="shared" si="12"/>
        <v>0.73913043478260865</v>
      </c>
      <c r="Q26" s="49">
        <f t="shared" si="12"/>
        <v>0.61904761904761907</v>
      </c>
      <c r="R26" s="49"/>
      <c r="S26" s="13">
        <f t="shared" ref="S26" si="13">S25/S13</f>
        <v>0.89655172413793105</v>
      </c>
    </row>
    <row r="27" spans="1:19" x14ac:dyDescent="0.25">
      <c r="A27" s="6" t="s">
        <v>26</v>
      </c>
      <c r="B27" s="6"/>
      <c r="C27" s="6"/>
      <c r="D27" s="6"/>
      <c r="E27" s="6"/>
      <c r="F27" s="6"/>
      <c r="G27" s="6"/>
      <c r="H27" s="6"/>
      <c r="I27" s="6">
        <v>8</v>
      </c>
      <c r="J27" s="6">
        <v>9</v>
      </c>
      <c r="K27" s="6">
        <v>9</v>
      </c>
      <c r="L27" s="6">
        <v>12</v>
      </c>
      <c r="M27" s="6">
        <v>4</v>
      </c>
      <c r="N27" s="6">
        <v>7</v>
      </c>
      <c r="O27" s="6">
        <v>10</v>
      </c>
      <c r="P27" s="6">
        <v>9</v>
      </c>
      <c r="Q27" s="6">
        <v>17</v>
      </c>
      <c r="R27" s="6"/>
      <c r="S27" s="6">
        <v>10</v>
      </c>
    </row>
    <row r="28" spans="1:19" x14ac:dyDescent="0.25">
      <c r="A28" s="11" t="s">
        <v>27</v>
      </c>
      <c r="B28" s="11"/>
      <c r="C28" s="11"/>
      <c r="D28" s="11"/>
      <c r="E28" s="11"/>
      <c r="F28" s="11"/>
      <c r="G28" s="11"/>
      <c r="H28" s="11"/>
      <c r="I28" s="50">
        <f t="shared" ref="I28:Q28" si="14">I27/I15</f>
        <v>0.33333333333333331</v>
      </c>
      <c r="J28" s="50">
        <f t="shared" si="14"/>
        <v>0.26470588235294118</v>
      </c>
      <c r="K28" s="50">
        <f t="shared" si="14"/>
        <v>0.26470588235294118</v>
      </c>
      <c r="L28" s="51">
        <f t="shared" si="14"/>
        <v>0.34285714285714286</v>
      </c>
      <c r="M28" s="50">
        <f t="shared" si="14"/>
        <v>0.22222222222222221</v>
      </c>
      <c r="N28" s="50">
        <f t="shared" si="14"/>
        <v>0.29166666666666669</v>
      </c>
      <c r="O28" s="50">
        <f t="shared" si="14"/>
        <v>0.5</v>
      </c>
      <c r="P28" s="50">
        <f t="shared" si="14"/>
        <v>0.375</v>
      </c>
      <c r="Q28" s="50">
        <f t="shared" si="14"/>
        <v>0.44736842105263158</v>
      </c>
      <c r="R28" s="50"/>
      <c r="S28" s="12">
        <f t="shared" ref="S28" si="15">S27/S15</f>
        <v>0.43478260869565216</v>
      </c>
    </row>
    <row r="29" spans="1:19" x14ac:dyDescent="0.25">
      <c r="A29" s="4" t="s">
        <v>28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>
        <v>3</v>
      </c>
    </row>
    <row r="30" spans="1:19" x14ac:dyDescent="0.25">
      <c r="A30" s="9" t="s">
        <v>29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10">
        <f t="shared" ref="S30" si="16">S29/S17</f>
        <v>0.6</v>
      </c>
    </row>
    <row r="31" spans="1:19" x14ac:dyDescent="0.25">
      <c r="A31" s="14" t="s">
        <v>30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>
        <v>30</v>
      </c>
    </row>
    <row r="32" spans="1:19" x14ac:dyDescent="0.25">
      <c r="A32" s="14" t="s">
        <v>31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>
        <v>0</v>
      </c>
    </row>
    <row r="33" spans="1:19" x14ac:dyDescent="0.25">
      <c r="A33" s="15" t="s">
        <v>32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>
        <v>9</v>
      </c>
    </row>
    <row r="34" spans="1:19" x14ac:dyDescent="0.25">
      <c r="A34" s="11" t="s">
        <v>33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2">
        <f t="shared" ref="S34" si="17">(S32+S33)/S21</f>
        <v>0.23076923076923078</v>
      </c>
    </row>
    <row r="35" spans="1:19" x14ac:dyDescent="0.25">
      <c r="A35" s="16" t="s">
        <v>34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7">
        <v>6</v>
      </c>
    </row>
    <row r="36" spans="1:19" x14ac:dyDescent="0.25">
      <c r="A36" s="9" t="s">
        <v>35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10">
        <f t="shared" ref="S36" si="18">S35/S21</f>
        <v>0.15384615384615385</v>
      </c>
    </row>
    <row r="38" spans="1:19" x14ac:dyDescent="0.25">
      <c r="A38" s="18" t="s">
        <v>36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</row>
    <row r="39" spans="1:19" x14ac:dyDescent="0.25">
      <c r="A39" s="18" t="s">
        <v>37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</row>
    <row r="40" spans="1:19" x14ac:dyDescent="0.25">
      <c r="A40" s="18" t="s">
        <v>38</v>
      </c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</row>
    <row r="41" spans="1:19" x14ac:dyDescent="0.25">
      <c r="A41" s="19" t="s">
        <v>39</v>
      </c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topLeftCell="A2" workbookViewId="0">
      <selection activeCell="K5" sqref="K5"/>
    </sheetView>
  </sheetViews>
  <sheetFormatPr defaultRowHeight="15" x14ac:dyDescent="0.25"/>
  <cols>
    <col min="1" max="1" width="39.7109375" customWidth="1"/>
    <col min="2" max="16" width="9.42578125" customWidth="1"/>
  </cols>
  <sheetData>
    <row r="1" spans="1:16" ht="15.75" x14ac:dyDescent="0.25">
      <c r="A1" s="26" t="s">
        <v>59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6" x14ac:dyDescent="0.25">
      <c r="A2" s="27" t="s">
        <v>60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6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</row>
    <row r="4" spans="1:16" x14ac:dyDescent="0.25">
      <c r="A4" s="29" t="s">
        <v>61</v>
      </c>
      <c r="B4" s="29">
        <v>1984</v>
      </c>
      <c r="C4" s="29">
        <v>1985</v>
      </c>
      <c r="D4" s="29">
        <v>1986</v>
      </c>
      <c r="E4" s="29">
        <v>1987</v>
      </c>
      <c r="F4" s="29">
        <v>1988</v>
      </c>
      <c r="G4" s="29">
        <v>1989</v>
      </c>
      <c r="H4" s="29">
        <v>1990</v>
      </c>
      <c r="I4" s="29">
        <v>1991</v>
      </c>
      <c r="J4" s="29">
        <v>1992</v>
      </c>
      <c r="K4" s="29">
        <v>1993</v>
      </c>
      <c r="L4" s="29">
        <v>1994</v>
      </c>
      <c r="M4" s="29">
        <v>1995</v>
      </c>
      <c r="N4" s="29">
        <v>1996</v>
      </c>
      <c r="O4" s="29">
        <v>1997</v>
      </c>
      <c r="P4" s="30">
        <v>1998</v>
      </c>
    </row>
    <row r="5" spans="1:16" x14ac:dyDescent="0.25">
      <c r="A5" s="31" t="s">
        <v>62</v>
      </c>
      <c r="B5" s="31"/>
      <c r="C5" s="31"/>
      <c r="D5" s="31"/>
      <c r="E5" s="31"/>
      <c r="F5" s="31"/>
      <c r="G5" s="31"/>
      <c r="H5" s="31"/>
      <c r="I5" s="31"/>
      <c r="J5" s="31"/>
      <c r="K5" s="31">
        <v>80.900000000000006</v>
      </c>
      <c r="L5" s="31">
        <v>86.1</v>
      </c>
      <c r="M5" s="31">
        <v>79.5</v>
      </c>
      <c r="N5" s="31">
        <v>87.8</v>
      </c>
      <c r="O5" s="31">
        <v>90</v>
      </c>
      <c r="P5" s="32">
        <v>101</v>
      </c>
    </row>
    <row r="6" spans="1:16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4"/>
    </row>
    <row r="7" spans="1:16" x14ac:dyDescent="0.25">
      <c r="A7" s="35" t="s">
        <v>63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6">
        <v>45</v>
      </c>
    </row>
    <row r="8" spans="1:16" x14ac:dyDescent="0.25">
      <c r="A8" s="35" t="s">
        <v>64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6">
        <v>56</v>
      </c>
    </row>
    <row r="9" spans="1:16" x14ac:dyDescent="0.25">
      <c r="A9" s="37" t="s">
        <v>65</v>
      </c>
      <c r="B9" s="37"/>
      <c r="C9" s="37"/>
      <c r="D9" s="37"/>
      <c r="E9" s="37"/>
      <c r="F9" s="37"/>
      <c r="G9" s="37"/>
      <c r="H9" s="37"/>
      <c r="I9" s="37"/>
      <c r="J9" s="47"/>
      <c r="K9" s="37"/>
      <c r="L9" s="37"/>
      <c r="M9" s="37"/>
      <c r="N9" s="37"/>
      <c r="O9" s="37"/>
      <c r="P9" s="38">
        <f t="shared" ref="P9" si="0">P8/P5</f>
        <v>0.5544554455445545</v>
      </c>
    </row>
    <row r="10" spans="1:16" x14ac:dyDescent="0.25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6"/>
    </row>
    <row r="11" spans="1:16" x14ac:dyDescent="0.25">
      <c r="A11" s="35" t="s">
        <v>66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6">
        <v>1</v>
      </c>
    </row>
    <row r="12" spans="1:16" x14ac:dyDescent="0.25">
      <c r="A12" s="35" t="s">
        <v>67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6">
        <v>4</v>
      </c>
    </row>
    <row r="13" spans="1:16" x14ac:dyDescent="0.25">
      <c r="A13" s="35" t="s">
        <v>68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</row>
    <row r="14" spans="1:16" x14ac:dyDescent="0.25">
      <c r="A14" s="35" t="s">
        <v>69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</row>
    <row r="15" spans="1:16" x14ac:dyDescent="0.25">
      <c r="A15" s="35" t="s">
        <v>70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6">
        <v>0</v>
      </c>
    </row>
    <row r="16" spans="1:16" x14ac:dyDescent="0.25">
      <c r="A16" s="35" t="s">
        <v>71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6">
        <v>2</v>
      </c>
    </row>
    <row r="17" spans="1:16" x14ac:dyDescent="0.25">
      <c r="A17" s="35" t="s">
        <v>72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6">
        <v>79</v>
      </c>
    </row>
    <row r="18" spans="1:16" x14ac:dyDescent="0.25">
      <c r="A18" s="35" t="s">
        <v>73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6">
        <v>15</v>
      </c>
    </row>
    <row r="19" spans="1:16" x14ac:dyDescent="0.25">
      <c r="A19" s="35" t="s">
        <v>74</v>
      </c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41">
        <f t="shared" ref="P19" si="1">SUM(P11:P16)</f>
        <v>7</v>
      </c>
    </row>
    <row r="20" spans="1:16" x14ac:dyDescent="0.25">
      <c r="A20" s="37" t="s">
        <v>75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8">
        <f t="shared" ref="P20" si="2">P19/P5</f>
        <v>6.9306930693069313E-2</v>
      </c>
    </row>
    <row r="21" spans="1:16" x14ac:dyDescent="0.25">
      <c r="A21" s="39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6"/>
    </row>
    <row r="22" spans="1:16" x14ac:dyDescent="0.25">
      <c r="A22" s="35" t="s">
        <v>76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6">
        <v>34</v>
      </c>
    </row>
    <row r="23" spans="1:16" x14ac:dyDescent="0.25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6"/>
    </row>
    <row r="24" spans="1:16" x14ac:dyDescent="0.25">
      <c r="A24" s="35" t="s">
        <v>77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6">
        <v>89</v>
      </c>
    </row>
    <row r="25" spans="1:16" x14ac:dyDescent="0.25">
      <c r="A25" s="35" t="s">
        <v>78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6">
        <v>12</v>
      </c>
    </row>
    <row r="26" spans="1:16" x14ac:dyDescent="0.25">
      <c r="A26" s="37" t="s">
        <v>79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8">
        <f t="shared" ref="P26" si="3">P24/P5</f>
        <v>0.88118811881188119</v>
      </c>
    </row>
    <row r="27" spans="1:16" x14ac:dyDescent="0.25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6"/>
    </row>
    <row r="28" spans="1:16" x14ac:dyDescent="0.25">
      <c r="A28" s="35" t="s">
        <v>80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6">
        <v>100</v>
      </c>
    </row>
    <row r="29" spans="1:16" x14ac:dyDescent="0.25">
      <c r="A29" s="35" t="s">
        <v>81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6">
        <v>1</v>
      </c>
    </row>
    <row r="30" spans="1:16" x14ac:dyDescent="0.25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6"/>
    </row>
    <row r="31" spans="1:16" x14ac:dyDescent="0.25">
      <c r="A31" s="42" t="s">
        <v>82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3"/>
    </row>
    <row r="32" spans="1:16" x14ac:dyDescent="0.25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3"/>
    </row>
    <row r="33" spans="1:16" x14ac:dyDescent="0.25">
      <c r="A33" s="42" t="s">
        <v>83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3"/>
    </row>
    <row r="34" spans="1:16" x14ac:dyDescent="0.25">
      <c r="A34" s="42" t="s">
        <v>84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3"/>
    </row>
    <row r="35" spans="1:16" x14ac:dyDescent="0.25">
      <c r="A35" s="52" t="s">
        <v>85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3"/>
    </row>
    <row r="36" spans="1:16" x14ac:dyDescent="0.25">
      <c r="A36" s="52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3"/>
    </row>
    <row r="37" spans="1:16" x14ac:dyDescent="0.25">
      <c r="A37" s="45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6"/>
    </row>
    <row r="39" spans="1:16" x14ac:dyDescent="0.25">
      <c r="A39" s="20" t="s">
        <v>40</v>
      </c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</row>
    <row r="40" spans="1:16" x14ac:dyDescent="0.25">
      <c r="A40" s="21" t="s">
        <v>41</v>
      </c>
      <c r="B40" s="21" t="s">
        <v>42</v>
      </c>
      <c r="C40" s="21" t="s">
        <v>43</v>
      </c>
      <c r="D40" s="21" t="s">
        <v>44</v>
      </c>
      <c r="E40" s="21" t="s">
        <v>45</v>
      </c>
      <c r="F40" s="21" t="s">
        <v>46</v>
      </c>
      <c r="G40" s="21" t="s">
        <v>47</v>
      </c>
      <c r="H40" s="21" t="s">
        <v>48</v>
      </c>
      <c r="I40" s="21" t="s">
        <v>49</v>
      </c>
      <c r="J40" s="21" t="s">
        <v>50</v>
      </c>
      <c r="K40" s="21" t="s">
        <v>51</v>
      </c>
      <c r="L40" s="21" t="s">
        <v>52</v>
      </c>
      <c r="M40" s="21" t="s">
        <v>53</v>
      </c>
      <c r="N40" s="21" t="s">
        <v>54</v>
      </c>
      <c r="O40" s="21" t="s">
        <v>55</v>
      </c>
      <c r="P40" s="22" t="s">
        <v>56</v>
      </c>
    </row>
    <row r="41" spans="1:16" x14ac:dyDescent="0.25">
      <c r="A41" s="23" t="s">
        <v>57</v>
      </c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>
        <v>96.7</v>
      </c>
      <c r="O41" s="23">
        <v>81.2</v>
      </c>
      <c r="P41" s="24">
        <v>78.3</v>
      </c>
    </row>
    <row r="42" spans="1:16" x14ac:dyDescent="0.25">
      <c r="A42" s="25" t="s">
        <v>58</v>
      </c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</row>
  </sheetData>
  <mergeCells count="1">
    <mergeCell ref="A35:A3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Admissions Data Pre 2002</vt:lpstr>
      <vt:lpstr>Enrollment Data Pre 1998</vt:lpstr>
      <vt:lpstr>Sheet3</vt:lpstr>
    </vt:vector>
  </TitlesOfParts>
  <Company>The Evergreen State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Wootan, Gail</dc:creator>
  <cp:lastModifiedBy>Wootan, Gail</cp:lastModifiedBy>
  <dcterms:created xsi:type="dcterms:W3CDTF">2015-02-24T00:13:39Z</dcterms:created>
  <dcterms:modified xsi:type="dcterms:W3CDTF">2015-04-10T21:55:41Z</dcterms:modified>
</cp:coreProperties>
</file>