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4795" windowHeight="12270" activeTab="10"/>
  </bookViews>
  <sheets>
    <sheet name="Sheet1" sheetId="1" r:id="rId1"/>
    <sheet name="Sheet4" sheetId="4" r:id="rId2"/>
    <sheet name="Sheet2" sheetId="2" r:id="rId3"/>
    <sheet name="Sheet3" sheetId="3" r:id="rId4"/>
    <sheet name="Sheet9" sheetId="9" r:id="rId5"/>
    <sheet name="all" sheetId="5" r:id="rId6"/>
    <sheet name="Sheet10" sheetId="10" r:id="rId7"/>
    <sheet name="2012" sheetId="6" r:id="rId8"/>
    <sheet name="Sheet11" sheetId="11" r:id="rId9"/>
    <sheet name="2013" sheetId="7" r:id="rId10"/>
    <sheet name="other" sheetId="8" r:id="rId11"/>
  </sheets>
  <calcPr calcId="125725"/>
  <pivotCaches>
    <pivotCache cacheId="2" r:id="rId12"/>
    <pivotCache cacheId="6" r:id="rId13"/>
    <pivotCache cacheId="9" r:id="rId14"/>
    <pivotCache cacheId="12" r:id="rId15"/>
  </pivotCaches>
</workbook>
</file>

<file path=xl/calcChain.xml><?xml version="1.0" encoding="utf-8"?>
<calcChain xmlns="http://schemas.openxmlformats.org/spreadsheetml/2006/main">
  <c r="N21" i="8"/>
  <c r="M21"/>
  <c r="M20"/>
  <c r="L20"/>
  <c r="K44" i="7"/>
  <c r="K43"/>
  <c r="K42"/>
  <c r="D12" i="11"/>
  <c r="C6"/>
  <c r="M43" i="7"/>
  <c r="M42"/>
  <c r="L42"/>
  <c r="K36" i="6"/>
  <c r="K35"/>
  <c r="K34"/>
  <c r="M35"/>
  <c r="M34"/>
  <c r="B11" i="10"/>
  <c r="L34" i="6"/>
  <c r="D13" i="9"/>
  <c r="D9"/>
  <c r="I92" i="5"/>
  <c r="K92"/>
  <c r="K93" s="1"/>
  <c r="K94" s="1"/>
  <c r="M92"/>
  <c r="M93" s="1"/>
  <c r="L92"/>
  <c r="B13" i="4"/>
  <c r="I74" i="1"/>
  <c r="K74"/>
  <c r="K77" s="1"/>
  <c r="M74"/>
  <c r="M75" s="1"/>
  <c r="L74"/>
  <c r="K75" l="1"/>
  <c r="K76" s="1"/>
</calcChain>
</file>

<file path=xl/sharedStrings.xml><?xml version="1.0" encoding="utf-8"?>
<sst xmlns="http://schemas.openxmlformats.org/spreadsheetml/2006/main" count="3153" uniqueCount="468">
  <si>
    <t>LAST_NAME</t>
  </si>
  <si>
    <t>FIRST_NAME</t>
  </si>
  <si>
    <t>ID</t>
  </si>
  <si>
    <t>TERM_CODE_KEY</t>
  </si>
  <si>
    <t>EMAIL</t>
  </si>
  <si>
    <t>PHONE</t>
  </si>
  <si>
    <t>MAJR_CODE1</t>
  </si>
  <si>
    <t>TERM_CODE_ADMIT</t>
  </si>
  <si>
    <t>TOTAL_CREDIT_HOURS</t>
  </si>
  <si>
    <t>CAMP_CODE</t>
  </si>
  <si>
    <t>RESD_CODE</t>
  </si>
  <si>
    <t>AGE</t>
  </si>
  <si>
    <t>GENDER</t>
  </si>
  <si>
    <t>ETHN_DESC</t>
  </si>
  <si>
    <t>Abdulghani</t>
  </si>
  <si>
    <t>Lisa</t>
  </si>
  <si>
    <t>A00173861</t>
  </si>
  <si>
    <t>201410</t>
  </si>
  <si>
    <t>abdlis01@evergreen.edu</t>
  </si>
  <si>
    <t>515 5570055</t>
  </si>
  <si>
    <t>MES</t>
  </si>
  <si>
    <t>201310</t>
  </si>
  <si>
    <t>OLY</t>
  </si>
  <si>
    <t>R</t>
  </si>
  <si>
    <t>F</t>
  </si>
  <si>
    <t>White/Caucasian</t>
  </si>
  <si>
    <t>Abreu-Aldana</t>
  </si>
  <si>
    <t>Pamela</t>
  </si>
  <si>
    <t>A00341338</t>
  </si>
  <si>
    <t>abrpam18@evergreen.edu</t>
  </si>
  <si>
    <t>541 2856470</t>
  </si>
  <si>
    <t>N</t>
  </si>
  <si>
    <t>Hispanic/Latino</t>
  </si>
  <si>
    <t>Acevedo</t>
  </si>
  <si>
    <t>Rudi</t>
  </si>
  <si>
    <t>A00317619</t>
  </si>
  <si>
    <t>acerud19@evergreen.edu</t>
  </si>
  <si>
    <t>512 5789416</t>
  </si>
  <si>
    <t>M</t>
  </si>
  <si>
    <t>Aldridge</t>
  </si>
  <si>
    <t>Katherine</t>
  </si>
  <si>
    <t>A00332543</t>
  </si>
  <si>
    <t>aldkat13@evergreen.edu</t>
  </si>
  <si>
    <t>303 8160355</t>
  </si>
  <si>
    <t>Alender</t>
  </si>
  <si>
    <t>Bethany</t>
  </si>
  <si>
    <t>A00329412</t>
  </si>
  <si>
    <t>alebet17@evergreen.edu</t>
  </si>
  <si>
    <t>404 8198192</t>
  </si>
  <si>
    <t>XMES</t>
  </si>
  <si>
    <t>Allen</t>
  </si>
  <si>
    <t>Abbey</t>
  </si>
  <si>
    <t>A00174961</t>
  </si>
  <si>
    <t>allabb22@evergreen.edu</t>
  </si>
  <si>
    <t>918 6074151</t>
  </si>
  <si>
    <t>Anderson</t>
  </si>
  <si>
    <t>David</t>
  </si>
  <si>
    <t>A00021645</t>
  </si>
  <si>
    <t>anddav04@evergreen.edu</t>
  </si>
  <si>
    <t>360 4131673</t>
  </si>
  <si>
    <t>201210</t>
  </si>
  <si>
    <t>Matthew</t>
  </si>
  <si>
    <t>A00022202</t>
  </si>
  <si>
    <t>andmat23@evergreen.edu</t>
  </si>
  <si>
    <t>360 3573683</t>
  </si>
  <si>
    <t>Ansley</t>
  </si>
  <si>
    <t>Brian</t>
  </si>
  <si>
    <t>A00331025</t>
  </si>
  <si>
    <t>ansbri10@evergreen.edu</t>
  </si>
  <si>
    <t>832 3262830</t>
  </si>
  <si>
    <t>Azizian</t>
  </si>
  <si>
    <t>Mehran</t>
  </si>
  <si>
    <t>A00328141</t>
  </si>
  <si>
    <t>azimeh07@evergreen.edu</t>
  </si>
  <si>
    <t>415 4970631</t>
  </si>
  <si>
    <t>Ballantine</t>
  </si>
  <si>
    <t>Amory</t>
  </si>
  <si>
    <t>A00099458</t>
  </si>
  <si>
    <t>balamo13@evergreen.edu</t>
  </si>
  <si>
    <t>312 4504047</t>
  </si>
  <si>
    <t>Beach</t>
  </si>
  <si>
    <t>Kelly</t>
  </si>
  <si>
    <t>A00329413</t>
  </si>
  <si>
    <t>beakel21@evergreen.edu</t>
  </si>
  <si>
    <t xml:space="preserve"> </t>
  </si>
  <si>
    <t>Begg</t>
  </si>
  <si>
    <t>Danielle</t>
  </si>
  <si>
    <t>A00241274</t>
  </si>
  <si>
    <t>begdan30@evergreen.edu</t>
  </si>
  <si>
    <t>253 3247592</t>
  </si>
  <si>
    <t>Bell</t>
  </si>
  <si>
    <t>Sarah</t>
  </si>
  <si>
    <t>A00165782</t>
  </si>
  <si>
    <t>belsar01@evergreen.edu</t>
  </si>
  <si>
    <t>360 2804667</t>
  </si>
  <si>
    <t>Blakely</t>
  </si>
  <si>
    <t>Sierra</t>
  </si>
  <si>
    <t>A00156770</t>
  </si>
  <si>
    <t>blasie15@evergreen.edu</t>
  </si>
  <si>
    <t>651 2714714</t>
  </si>
  <si>
    <t>Blessing</t>
  </si>
  <si>
    <t>Bonnie</t>
  </si>
  <si>
    <t>A00269351</t>
  </si>
  <si>
    <t>blebon03@evergreen.edu</t>
  </si>
  <si>
    <t>360 9436629</t>
  </si>
  <si>
    <t>Boome</t>
  </si>
  <si>
    <t>Peter</t>
  </si>
  <si>
    <t>A00278304</t>
  </si>
  <si>
    <t>boopet22@evergreen.edu</t>
  </si>
  <si>
    <t>253 3555976</t>
  </si>
  <si>
    <t>American Indian</t>
  </si>
  <si>
    <t>Brown</t>
  </si>
  <si>
    <t>Maria</t>
  </si>
  <si>
    <t>A08003863</t>
  </si>
  <si>
    <t>bromar03@evergreen.edu</t>
  </si>
  <si>
    <t>360 3039896</t>
  </si>
  <si>
    <t>Bush</t>
  </si>
  <si>
    <t>Otis</t>
  </si>
  <si>
    <t>A00177214</t>
  </si>
  <si>
    <t>busoti13@evergreen.edu</t>
  </si>
  <si>
    <t>808 7697002</t>
  </si>
  <si>
    <t>Cai</t>
  </si>
  <si>
    <t>Zhemin</t>
  </si>
  <si>
    <t>A00339374</t>
  </si>
  <si>
    <t>caizhe23@evergreen.edu</t>
  </si>
  <si>
    <t>253 4417782</t>
  </si>
  <si>
    <t>Asian</t>
  </si>
  <si>
    <t>Close</t>
  </si>
  <si>
    <t>Julian</t>
  </si>
  <si>
    <t>A00337364</t>
  </si>
  <si>
    <t>clojul08@evergreen.edu</t>
  </si>
  <si>
    <t>757 3532838</t>
  </si>
  <si>
    <t>Davis</t>
  </si>
  <si>
    <t>A00329040</t>
  </si>
  <si>
    <t>davsar15@evergreen.edu</t>
  </si>
  <si>
    <t>614 2577623</t>
  </si>
  <si>
    <t>DeStefano</t>
  </si>
  <si>
    <t>Rachel</t>
  </si>
  <si>
    <t>A00330654</t>
  </si>
  <si>
    <t>desrac23@evergreen.edu</t>
  </si>
  <si>
    <t>814 4213086</t>
  </si>
  <si>
    <t>Dochow</t>
  </si>
  <si>
    <t>Dianne</t>
  </si>
  <si>
    <t>A00221102</t>
  </si>
  <si>
    <t>docdia12@evergreen.edu</t>
  </si>
  <si>
    <t>*** *******</t>
  </si>
  <si>
    <t>Donovan</t>
  </si>
  <si>
    <t>Deanna</t>
  </si>
  <si>
    <t>A00031749</t>
  </si>
  <si>
    <t>dondea28@evergreen.edu</t>
  </si>
  <si>
    <t>360 4916765</t>
  </si>
  <si>
    <t>Dunn</t>
  </si>
  <si>
    <t>Jennifer</t>
  </si>
  <si>
    <t>A00306672</t>
  </si>
  <si>
    <t>dunjen10@evergreen.edu</t>
  </si>
  <si>
    <t>832 4231724</t>
  </si>
  <si>
    <t>Edwards</t>
  </si>
  <si>
    <t>Fiona</t>
  </si>
  <si>
    <t>A00314773</t>
  </si>
  <si>
    <t>edwfio02@evergreen.edu</t>
  </si>
  <si>
    <t>818 4684130</t>
  </si>
  <si>
    <t>Elswick</t>
  </si>
  <si>
    <t>A00143794</t>
  </si>
  <si>
    <t>elsmat13@evergreen.edu</t>
  </si>
  <si>
    <t>360 5846410</t>
  </si>
  <si>
    <t>Ferguson</t>
  </si>
  <si>
    <t>Patrick</t>
  </si>
  <si>
    <t>A00307591</t>
  </si>
  <si>
    <t>ferpat25@evergreen.edu</t>
  </si>
  <si>
    <t>206 3350691</t>
  </si>
  <si>
    <t>Fischback</t>
  </si>
  <si>
    <t>Jana</t>
  </si>
  <si>
    <t>A00211212</t>
  </si>
  <si>
    <t>fisjan16@evergreen.edu</t>
  </si>
  <si>
    <t>509 6302158</t>
  </si>
  <si>
    <t>Galbreath</t>
  </si>
  <si>
    <t>Christee</t>
  </si>
  <si>
    <t>A00216977</t>
  </si>
  <si>
    <t>galchr13@evergreen.edu</t>
  </si>
  <si>
    <t>253 5147521</t>
  </si>
  <si>
    <t>Garlesky</t>
  </si>
  <si>
    <t>A00326712</t>
  </si>
  <si>
    <t>garjen19@evergreen.edu</t>
  </si>
  <si>
    <t>828 5074388</t>
  </si>
  <si>
    <t>Garver</t>
  </si>
  <si>
    <t>Jason</t>
  </si>
  <si>
    <t>A00177253</t>
  </si>
  <si>
    <t>garjas05@evergreen.edu</t>
  </si>
  <si>
    <t>360 8687290</t>
  </si>
  <si>
    <t>George</t>
  </si>
  <si>
    <t>Tabitha</t>
  </si>
  <si>
    <t>A00330711</t>
  </si>
  <si>
    <t>geotab03@evergreen.edu</t>
  </si>
  <si>
    <t>817 7975808</t>
  </si>
  <si>
    <t>Giboney</t>
  </si>
  <si>
    <t>Emma</t>
  </si>
  <si>
    <t>A00248519</t>
  </si>
  <si>
    <t>gibemm23@evergreen.edu</t>
  </si>
  <si>
    <t>206 3240444</t>
  </si>
  <si>
    <t>Greene</t>
  </si>
  <si>
    <t>Sean</t>
  </si>
  <si>
    <t>A00339867</t>
  </si>
  <si>
    <t>gresea16@evergreen.edu</t>
  </si>
  <si>
    <t>720 3844477</t>
  </si>
  <si>
    <t>Haley</t>
  </si>
  <si>
    <t>Holly</t>
  </si>
  <si>
    <t>A00104150</t>
  </si>
  <si>
    <t>halhol16@evergreen.edu</t>
  </si>
  <si>
    <t>206 8183154</t>
  </si>
  <si>
    <t>200410</t>
  </si>
  <si>
    <t>Hamilton</t>
  </si>
  <si>
    <t>Lindsey</t>
  </si>
  <si>
    <t>A00328729</t>
  </si>
  <si>
    <t>hamlin06@evergreen.edu</t>
  </si>
  <si>
    <t>208 3713808</t>
  </si>
  <si>
    <t>Hammou</t>
  </si>
  <si>
    <t>Ahmed</t>
  </si>
  <si>
    <t>A00277014</t>
  </si>
  <si>
    <t>hamahm17@evergreen.edu</t>
  </si>
  <si>
    <t>206 6054391</t>
  </si>
  <si>
    <t>Harrington</t>
  </si>
  <si>
    <t>James</t>
  </si>
  <si>
    <t>A00305134</t>
  </si>
  <si>
    <t>harjam13@evergreen.edu</t>
  </si>
  <si>
    <t>972 9659802</t>
  </si>
  <si>
    <t>Hendrick</t>
  </si>
  <si>
    <t>Kaylen</t>
  </si>
  <si>
    <t>A00330839</t>
  </si>
  <si>
    <t>henkay06@evergreen.edu</t>
  </si>
  <si>
    <t>352 5517149</t>
  </si>
  <si>
    <t>Keese</t>
  </si>
  <si>
    <t>Krystle</t>
  </si>
  <si>
    <t>A00308018</t>
  </si>
  <si>
    <t>keekry28@evergreen.edu</t>
  </si>
  <si>
    <t>805 5400087</t>
  </si>
  <si>
    <t>Kernak</t>
  </si>
  <si>
    <t>Michelle</t>
  </si>
  <si>
    <t>A00329442</t>
  </si>
  <si>
    <t>kermic16@evergreen.edu</t>
  </si>
  <si>
    <t>360 2961296</t>
  </si>
  <si>
    <t>Lamb</t>
  </si>
  <si>
    <t>Audrey</t>
  </si>
  <si>
    <t>A00337368</t>
  </si>
  <si>
    <t>lamaud11@evergreen.edu</t>
  </si>
  <si>
    <t>781 3301340</t>
  </si>
  <si>
    <t>Not Indicated</t>
  </si>
  <si>
    <t>Loosle</t>
  </si>
  <si>
    <t>Wendy</t>
  </si>
  <si>
    <t>A00341744</t>
  </si>
  <si>
    <t>loowen30@evergreen.edu</t>
  </si>
  <si>
    <t>Mann</t>
  </si>
  <si>
    <t>Jaal</t>
  </si>
  <si>
    <t>A00177139</t>
  </si>
  <si>
    <t>manjaa25@evergreen.edu</t>
  </si>
  <si>
    <t>360 3958303</t>
  </si>
  <si>
    <t>Marino</t>
  </si>
  <si>
    <t>A08009024</t>
  </si>
  <si>
    <t>marmat30@evergreen.edu</t>
  </si>
  <si>
    <t>Marnia</t>
  </si>
  <si>
    <t>Marxa</t>
  </si>
  <si>
    <t>A00121231</t>
  </si>
  <si>
    <t>wilmar28@evergreen.edu</t>
  </si>
  <si>
    <t>206 9141317</t>
  </si>
  <si>
    <t>African American</t>
  </si>
  <si>
    <t>McBee</t>
  </si>
  <si>
    <t>Ashley</t>
  </si>
  <si>
    <t>A00164421</t>
  </si>
  <si>
    <t>mcbash17@evergreen.edu</t>
  </si>
  <si>
    <t>865 3631308</t>
  </si>
  <si>
    <t>Milleville</t>
  </si>
  <si>
    <t>Laura</t>
  </si>
  <si>
    <t>A00313562</t>
  </si>
  <si>
    <t>millau16@evergreen.edu</t>
  </si>
  <si>
    <t>253 3802003</t>
  </si>
  <si>
    <t>Morningred</t>
  </si>
  <si>
    <t>Brianna</t>
  </si>
  <si>
    <t>A00110020</t>
  </si>
  <si>
    <t>morbri12@evergreen.edu</t>
  </si>
  <si>
    <t>360 6217463</t>
  </si>
  <si>
    <t>Mounts</t>
  </si>
  <si>
    <t>Cory</t>
  </si>
  <si>
    <t>A00260460</t>
  </si>
  <si>
    <t>mountsc@evergreen.edu</t>
  </si>
  <si>
    <t>360 4647840</t>
  </si>
  <si>
    <t>Nadenicek</t>
  </si>
  <si>
    <t>Nathan</t>
  </si>
  <si>
    <t>A00309360</t>
  </si>
  <si>
    <t>nadnat16@evergreen.edu</t>
  </si>
  <si>
    <t>360 2654498</t>
  </si>
  <si>
    <t>Narog</t>
  </si>
  <si>
    <t>Josiah</t>
  </si>
  <si>
    <t>A00242368</t>
  </si>
  <si>
    <t>narjos15@evergreen.edu</t>
  </si>
  <si>
    <t>360 7618494</t>
  </si>
  <si>
    <t>O'Leary</t>
  </si>
  <si>
    <t>Britt</t>
  </si>
  <si>
    <t>A00119811</t>
  </si>
  <si>
    <t>olebri22@evergreen.edu</t>
  </si>
  <si>
    <t>360 4628210</t>
  </si>
  <si>
    <t>Okuyama</t>
  </si>
  <si>
    <t>Ayako</t>
  </si>
  <si>
    <t>A00324531</t>
  </si>
  <si>
    <t>okuaya07@evergreen.edu</t>
  </si>
  <si>
    <t>206 4668764</t>
  </si>
  <si>
    <t>Peterson</t>
  </si>
  <si>
    <t>Melissa</t>
  </si>
  <si>
    <t>A00023736</t>
  </si>
  <si>
    <t>petmel07@evergreen.edu</t>
  </si>
  <si>
    <t>360 4906144</t>
  </si>
  <si>
    <t>Pier</t>
  </si>
  <si>
    <t>Chapin</t>
  </si>
  <si>
    <t>A00330844</t>
  </si>
  <si>
    <t>piecha28@evergreen.edu</t>
  </si>
  <si>
    <t>Pitt</t>
  </si>
  <si>
    <t>Pah-Tu</t>
  </si>
  <si>
    <t>A00115671</t>
  </si>
  <si>
    <t>pitpah05@evergreen.edu</t>
  </si>
  <si>
    <t>Plumley</t>
  </si>
  <si>
    <t>Stacey</t>
  </si>
  <si>
    <t>A00298961</t>
  </si>
  <si>
    <t>plusta14@evergreen.edu</t>
  </si>
  <si>
    <t>360 8787145</t>
  </si>
  <si>
    <t>Porter</t>
  </si>
  <si>
    <t>Sasha</t>
  </si>
  <si>
    <t>A00310655</t>
  </si>
  <si>
    <t>porsas11@evergreen.edu</t>
  </si>
  <si>
    <t>Potter</t>
  </si>
  <si>
    <t>Sara</t>
  </si>
  <si>
    <t>A00295988</t>
  </si>
  <si>
    <t>potsar09@evergreen.edu</t>
  </si>
  <si>
    <t>Ramsdell</t>
  </si>
  <si>
    <t>Kristen</t>
  </si>
  <si>
    <t>A00125725</t>
  </si>
  <si>
    <t>ramkri29@evergreen.edu</t>
  </si>
  <si>
    <t>360 6885664</t>
  </si>
  <si>
    <t>Ras</t>
  </si>
  <si>
    <t>Drissia</t>
  </si>
  <si>
    <t>A00274550</t>
  </si>
  <si>
    <t>rasdri17@evergreen.edu</t>
  </si>
  <si>
    <t>206 6616645</t>
  </si>
  <si>
    <t>Rhoads</t>
  </si>
  <si>
    <t>Kyli</t>
  </si>
  <si>
    <t>A00307150</t>
  </si>
  <si>
    <t>rhokyl13@evergreen.edu</t>
  </si>
  <si>
    <t>405 6123000</t>
  </si>
  <si>
    <t>Roberts</t>
  </si>
  <si>
    <t>Caitlin</t>
  </si>
  <si>
    <t>A00146593</t>
  </si>
  <si>
    <t>robcai11@evergreen.edu</t>
  </si>
  <si>
    <t>267 2299568</t>
  </si>
  <si>
    <t>Runyan</t>
  </si>
  <si>
    <t>A00306273</t>
  </si>
  <si>
    <t>runjen28@evergreen.edu</t>
  </si>
  <si>
    <t>714 4732441</t>
  </si>
  <si>
    <t>Sanderson</t>
  </si>
  <si>
    <t>Traci</t>
  </si>
  <si>
    <t>A00233266</t>
  </si>
  <si>
    <t>santra24@evergreen.edu</t>
  </si>
  <si>
    <t>206 7146742</t>
  </si>
  <si>
    <t>Skill</t>
  </si>
  <si>
    <t>Elizabeth</t>
  </si>
  <si>
    <t>A00330026</t>
  </si>
  <si>
    <t>skieli21@evergreen.edu</t>
  </si>
  <si>
    <t>760 2233734</t>
  </si>
  <si>
    <t>Snyder</t>
  </si>
  <si>
    <t>Shay</t>
  </si>
  <si>
    <t>A00330947</t>
  </si>
  <si>
    <t>snysha27@evergreen.edu</t>
  </si>
  <si>
    <t>Spang</t>
  </si>
  <si>
    <t>A00258205</t>
  </si>
  <si>
    <t>spabri04@evergreen.edu</t>
  </si>
  <si>
    <t>Stalnaker</t>
  </si>
  <si>
    <t>Christina</t>
  </si>
  <si>
    <t>A00337420</t>
  </si>
  <si>
    <t>stachr20@evergreen.edu</t>
  </si>
  <si>
    <t>757 8808806</t>
  </si>
  <si>
    <t>Stavely</t>
  </si>
  <si>
    <t>Scott</t>
  </si>
  <si>
    <t>A00232666</t>
  </si>
  <si>
    <t>stasco14@evergreen.edu</t>
  </si>
  <si>
    <t>201110</t>
  </si>
  <si>
    <t>Stein</t>
  </si>
  <si>
    <t>Richard</t>
  </si>
  <si>
    <t>A00305137</t>
  </si>
  <si>
    <t>steric31@evergreen.edu</t>
  </si>
  <si>
    <t>347 5703753</t>
  </si>
  <si>
    <t>Stendahl</t>
  </si>
  <si>
    <t>A00305867</t>
  </si>
  <si>
    <t>sterac25@evergreen.edu</t>
  </si>
  <si>
    <t>206 9143780</t>
  </si>
  <si>
    <t>Sullivan</t>
  </si>
  <si>
    <t>Molly</t>
  </si>
  <si>
    <t>A00313818</t>
  </si>
  <si>
    <t>sulmol21@evergreen.edu</t>
  </si>
  <si>
    <t>310 4980664</t>
  </si>
  <si>
    <t>Suther</t>
  </si>
  <si>
    <t>A00173496</t>
  </si>
  <si>
    <t>sutpat27@evergreen.edu</t>
  </si>
  <si>
    <t>Sweet</t>
  </si>
  <si>
    <t>A00101696</t>
  </si>
  <si>
    <t>swesar09@evergreen.edu</t>
  </si>
  <si>
    <t>253 4954243</t>
  </si>
  <si>
    <t>Taylor</t>
  </si>
  <si>
    <t>Lauren</t>
  </si>
  <si>
    <t>A00330676</t>
  </si>
  <si>
    <t>taylau28@evergreen.edu</t>
  </si>
  <si>
    <t>618 9732128</t>
  </si>
  <si>
    <t>Tejeda</t>
  </si>
  <si>
    <t>Carola</t>
  </si>
  <si>
    <t>A00306302</t>
  </si>
  <si>
    <t>tejcar21@evergreen.edu</t>
  </si>
  <si>
    <t>Tyson</t>
  </si>
  <si>
    <t>Benjamin</t>
  </si>
  <si>
    <t>A00282740</t>
  </si>
  <si>
    <t>tysben07@evergreen.edu</t>
  </si>
  <si>
    <t>Uhrich</t>
  </si>
  <si>
    <t>Alex</t>
  </si>
  <si>
    <t>A00304730</t>
  </si>
  <si>
    <t>uhrale01@evergreen.edu</t>
  </si>
  <si>
    <t>Ungerer</t>
  </si>
  <si>
    <t>Mark</t>
  </si>
  <si>
    <t>A00338502</t>
  </si>
  <si>
    <t>ungmar20@evergreen.edu</t>
  </si>
  <si>
    <t>785 2498265</t>
  </si>
  <si>
    <t>Waddell</t>
  </si>
  <si>
    <t>Chelsea</t>
  </si>
  <si>
    <t>A00332687</t>
  </si>
  <si>
    <t>smiche13@evergreen.edu</t>
  </si>
  <si>
    <t>443 3261166</t>
  </si>
  <si>
    <t>Wagoner</t>
  </si>
  <si>
    <t>Robyn</t>
  </si>
  <si>
    <t>A00273740</t>
  </si>
  <si>
    <t>wagrob10@evergreen.edu</t>
  </si>
  <si>
    <t>360 5299449</t>
  </si>
  <si>
    <t>Waters</t>
  </si>
  <si>
    <t>Charissa</t>
  </si>
  <si>
    <t>A00024334</t>
  </si>
  <si>
    <t>watcha26@evergreen.edu</t>
  </si>
  <si>
    <t>360 3050021</t>
  </si>
  <si>
    <t>Webb</t>
  </si>
  <si>
    <t>Tiffany</t>
  </si>
  <si>
    <t>A00333292</t>
  </si>
  <si>
    <t>webtif24@evergreen.edu</t>
  </si>
  <si>
    <t>Wefferling</t>
  </si>
  <si>
    <t>Leif</t>
  </si>
  <si>
    <t>A00305825</t>
  </si>
  <si>
    <t>weflei01@evergreen.edu</t>
  </si>
  <si>
    <t>206 3351671</t>
  </si>
  <si>
    <t>Whittenberg</t>
  </si>
  <si>
    <t>Desiree</t>
  </si>
  <si>
    <t>A00227392</t>
  </si>
  <si>
    <t>whides25@evergreen.edu</t>
  </si>
  <si>
    <t>Wilson</t>
  </si>
  <si>
    <t>Samuel</t>
  </si>
  <si>
    <t>A00306281</t>
  </si>
  <si>
    <t>wilsam06@evergreen.edu</t>
  </si>
  <si>
    <t>205 5429075</t>
  </si>
  <si>
    <t>%N</t>
  </si>
  <si>
    <t>%R</t>
  </si>
  <si>
    <t>Row Labels</t>
  </si>
  <si>
    <t>Grand Total</t>
  </si>
  <si>
    <t>Count of ID</t>
  </si>
  <si>
    <t>color</t>
  </si>
  <si>
    <t>%</t>
  </si>
  <si>
    <t>range 21-50</t>
  </si>
  <si>
    <t>full time</t>
  </si>
  <si>
    <t>res</t>
  </si>
  <si>
    <t>nonres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</si>
</sst>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charset val="161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2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0" fontId="1" fillId="0" borderId="3" xfId="1" applyFont="1" applyFill="1" applyBorder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1" xfId="2" applyFont="1" applyFill="1" applyBorder="1" applyAlignment="1">
      <alignment horizontal="center"/>
    </xf>
    <xf numFmtId="0" fontId="1" fillId="0" borderId="2" xfId="2" applyFont="1" applyFill="1" applyBorder="1" applyAlignment="1">
      <alignment wrapText="1"/>
    </xf>
    <xf numFmtId="0" fontId="1" fillId="0" borderId="2" xfId="2" applyFont="1" applyFill="1" applyBorder="1" applyAlignment="1">
      <alignment horizontal="right" wrapText="1"/>
    </xf>
    <xf numFmtId="0" fontId="1" fillId="0" borderId="3" xfId="2" applyFont="1" applyFill="1" applyBorder="1" applyAlignment="1">
      <alignment wrapText="1"/>
    </xf>
  </cellXfs>
  <cellStyles count="3">
    <cellStyle name="Normal" xfId="0" builtinId="0"/>
    <cellStyle name="Normal_Sheet1" xfId="1"/>
    <cellStyle name="Normal_Sheet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ootang" refreshedDate="41571.460519560183" createdVersion="3" refreshedVersion="3" minRefreshableVersion="3" recordCount="72">
  <cacheSource type="worksheet">
    <worksheetSource ref="A1:N73" sheet="Sheet2"/>
  </cacheSource>
  <cacheFields count="14">
    <cacheField name="LAST_NAME" numFmtId="0">
      <sharedItems/>
    </cacheField>
    <cacheField name="FIRST_NAME" numFmtId="0">
      <sharedItems/>
    </cacheField>
    <cacheField name="ID" numFmtId="0">
      <sharedItems/>
    </cacheField>
    <cacheField name="TERM_CODE_KEY" numFmtId="0">
      <sharedItems/>
    </cacheField>
    <cacheField name="EMAIL" numFmtId="0">
      <sharedItems/>
    </cacheField>
    <cacheField name="PHONE" numFmtId="0">
      <sharedItems/>
    </cacheField>
    <cacheField name="MAJR_CODE1" numFmtId="0">
      <sharedItems/>
    </cacheField>
    <cacheField name="TERM_CODE_ADMIT" numFmtId="0">
      <sharedItems/>
    </cacheField>
    <cacheField name="TOTAL_CREDIT_HOURS" numFmtId="0">
      <sharedItems containsSemiMixedTypes="0" containsString="0" containsNumber="1" containsInteger="1" minValue="8" maxValue="14"/>
    </cacheField>
    <cacheField name="CAMP_CODE" numFmtId="0">
      <sharedItems/>
    </cacheField>
    <cacheField name="RESD_CODE" numFmtId="0">
      <sharedItems/>
    </cacheField>
    <cacheField name="AGE" numFmtId="0">
      <sharedItems containsSemiMixedTypes="0" containsString="0" containsNumber="1" containsInteger="1" minValue="21" maxValue="50"/>
    </cacheField>
    <cacheField name="GENDER" numFmtId="0">
      <sharedItems/>
    </cacheField>
    <cacheField name="ETHN_DESC" numFmtId="0">
      <sharedItems count="6">
        <s v="White/Caucasian"/>
        <s v="American Indian"/>
        <s v="Asian"/>
        <s v="Hispanic/Latino"/>
        <s v="Not Indicated"/>
        <s v="African American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wootang" refreshedDate="41571.471484490743" createdVersion="3" refreshedVersion="3" minRefreshableVersion="3" recordCount="90">
  <cacheSource type="worksheet">
    <worksheetSource ref="A1:N91" sheet="all"/>
  </cacheSource>
  <cacheFields count="14">
    <cacheField name="LAST_NAME" numFmtId="0">
      <sharedItems/>
    </cacheField>
    <cacheField name="FIRST_NAME" numFmtId="0">
      <sharedItems/>
    </cacheField>
    <cacheField name="ID" numFmtId="0">
      <sharedItems count="90">
        <s v="A00330839"/>
        <s v="A00177139"/>
        <s v="A00333292"/>
        <s v="A00332543"/>
        <s v="A00329413"/>
        <s v="A00146593"/>
        <s v="A00313818"/>
        <s v="A00174961"/>
        <s v="A00328141"/>
        <s v="A08003863"/>
        <s v="A00306672"/>
        <s v="A00314773"/>
        <s v="A00330711"/>
        <s v="A00339867"/>
        <s v="A00304730"/>
        <s v="A00173861"/>
        <s v="A00341338"/>
        <s v="A00317619"/>
        <s v="A00330654"/>
        <s v="A00248519"/>
        <s v="A00337368"/>
        <s v="A00330844"/>
        <s v="A00305867"/>
        <s v="A00330676"/>
        <s v="A00024334"/>
        <s v="A00306281"/>
        <s v="A00110020"/>
        <s v="A00330026"/>
        <s v="A00337420"/>
        <s v="A00165782"/>
        <s v="A00156770"/>
        <s v="A00295988"/>
        <s v="A00332687"/>
        <s v="A00331025"/>
        <s v="A00337364"/>
        <s v="A00329040"/>
        <s v="A00211212"/>
        <s v="A00308018"/>
        <s v="A00125725"/>
        <s v="A00307150"/>
        <s v="A00101696"/>
        <s v="A00306302"/>
        <s v="A00338502"/>
        <s v="A00329412"/>
        <s v="A00099458"/>
        <s v="A00241274"/>
        <s v="A00328729"/>
        <s v="A08009024"/>
        <s v="A00121231"/>
        <s v="A00164421"/>
        <s v="A00306273"/>
        <s v="A00282740"/>
        <s v="A00313562"/>
        <s v="A00242368"/>
        <s v="A00227392"/>
        <s v="A00326712"/>
        <s v="A00341744"/>
        <s v="A00023736"/>
        <s v="A00274550"/>
        <s v="A00330947"/>
        <s v="A00232666"/>
        <s v="A00305134"/>
        <s v="A00115671"/>
        <s v="A00233266"/>
        <s v="A00258205"/>
        <s v="A00260460"/>
        <s v="A00310655"/>
        <s v="A00216977"/>
        <s v="A00173496"/>
        <s v="A00309360"/>
        <s v="A00119811"/>
        <s v="A00307591"/>
        <s v="A00022202"/>
        <s v="A00329442"/>
        <s v="A00305137"/>
        <s v="A00305825"/>
        <s v="A00324531"/>
        <s v="A00278304"/>
        <s v="A00177253"/>
        <s v="A00177214"/>
        <s v="A00031749"/>
        <s v="A00277014"/>
        <s v="A00339374"/>
        <s v="A00104150"/>
        <s v="A00298961"/>
        <s v="A00021645"/>
        <s v="A00269351"/>
        <s v="A00143794"/>
        <s v="A00273740"/>
        <s v="A00221102"/>
      </sharedItems>
    </cacheField>
    <cacheField name="TERM_CODE_KEY" numFmtId="0">
      <sharedItems/>
    </cacheField>
    <cacheField name="EMAIL" numFmtId="0">
      <sharedItems/>
    </cacheField>
    <cacheField name="PHONE" numFmtId="0">
      <sharedItems/>
    </cacheField>
    <cacheField name="MAJR_CODE1" numFmtId="0">
      <sharedItems/>
    </cacheField>
    <cacheField name="TERM_CODE_ADMIT" numFmtId="0">
      <sharedItems/>
    </cacheField>
    <cacheField name="TOTAL_CREDIT_HOURS" numFmtId="0">
      <sharedItems containsSemiMixedTypes="0" containsString="0" containsNumber="1" containsInteger="1" minValue="2" maxValue="14"/>
    </cacheField>
    <cacheField name="CAMP_CODE" numFmtId="0">
      <sharedItems/>
    </cacheField>
    <cacheField name="RESD_CODE" numFmtId="0">
      <sharedItems/>
    </cacheField>
    <cacheField name="AGE" numFmtId="0">
      <sharedItems containsSemiMixedTypes="0" containsString="0" containsNumber="1" containsInteger="1" minValue="21" maxValue="57"/>
    </cacheField>
    <cacheField name="GENDER" numFmtId="0">
      <sharedItems/>
    </cacheField>
    <cacheField name="ETHN_DESC" numFmtId="0">
      <sharedItems count="6">
        <s v="White/Caucasian"/>
        <s v="Asian"/>
        <s v="Hispanic/Latino"/>
        <s v="Not Indicated"/>
        <s v="American Indian"/>
        <s v="African American"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wootang" refreshedDate="41571.476937962965" createdVersion="3" refreshedVersion="3" minRefreshableVersion="3" recordCount="32">
  <cacheSource type="worksheet">
    <worksheetSource ref="A1:N33" sheet="2012"/>
  </cacheSource>
  <cacheFields count="14">
    <cacheField name="LAST_NAME" numFmtId="0">
      <sharedItems/>
    </cacheField>
    <cacheField name="FIRST_NAME" numFmtId="0">
      <sharedItems/>
    </cacheField>
    <cacheField name="ID" numFmtId="0">
      <sharedItems/>
    </cacheField>
    <cacheField name="TERM_CODE_KEY" numFmtId="0">
      <sharedItems/>
    </cacheField>
    <cacheField name="EMAIL" numFmtId="0">
      <sharedItems/>
    </cacheField>
    <cacheField name="PHONE" numFmtId="0">
      <sharedItems/>
    </cacheField>
    <cacheField name="MAJR_CODE1" numFmtId="0">
      <sharedItems/>
    </cacheField>
    <cacheField name="TERM_CODE_ADMIT" numFmtId="0">
      <sharedItems/>
    </cacheField>
    <cacheField name="TOTAL_CREDIT_HOURS" numFmtId="0">
      <sharedItems containsSemiMixedTypes="0" containsString="0" containsNumber="1" containsInteger="1" minValue="8" maxValue="14"/>
    </cacheField>
    <cacheField name="CAMP_CODE" numFmtId="0">
      <sharedItems/>
    </cacheField>
    <cacheField name="RESD_CODE" numFmtId="0">
      <sharedItems/>
    </cacheField>
    <cacheField name="AGE" numFmtId="0">
      <sharedItems containsSemiMixedTypes="0" containsString="0" containsNumber="1" containsInteger="1" minValue="21" maxValue="50"/>
    </cacheField>
    <cacheField name="GENDER" numFmtId="0">
      <sharedItems/>
    </cacheField>
    <cacheField name="ETHN_DESC" numFmtId="0">
      <sharedItems count="5">
        <s v="White/Caucasian"/>
        <s v="Not Indicated"/>
        <s v="Hispanic/Latino"/>
        <s v="Asian"/>
        <s v="American Indian"/>
      </sharedItems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wootang" refreshedDate="41571.479814930557" createdVersion="3" refreshedVersion="3" minRefreshableVersion="3" recordCount="40">
  <cacheSource type="worksheet">
    <worksheetSource ref="A1:N41" sheet="2013"/>
  </cacheSource>
  <cacheFields count="14">
    <cacheField name="LAST_NAME" numFmtId="0">
      <sharedItems/>
    </cacheField>
    <cacheField name="FIRST_NAME" numFmtId="0">
      <sharedItems/>
    </cacheField>
    <cacheField name="ID" numFmtId="0">
      <sharedItems/>
    </cacheField>
    <cacheField name="TERM_CODE_KEY" numFmtId="0">
      <sharedItems/>
    </cacheField>
    <cacheField name="EMAIL" numFmtId="0">
      <sharedItems/>
    </cacheField>
    <cacheField name="PHONE" numFmtId="0">
      <sharedItems/>
    </cacheField>
    <cacheField name="MAJR_CODE1" numFmtId="0">
      <sharedItems/>
    </cacheField>
    <cacheField name="TERM_CODE_ADMIT" numFmtId="0">
      <sharedItems/>
    </cacheField>
    <cacheField name="TOTAL_CREDIT_HOURS" numFmtId="0">
      <sharedItems containsSemiMixedTypes="0" containsString="0" containsNumber="1" containsInteger="1" minValue="8" maxValue="12"/>
    </cacheField>
    <cacheField name="CAMP_CODE" numFmtId="0">
      <sharedItems/>
    </cacheField>
    <cacheField name="RESD_CODE" numFmtId="0">
      <sharedItems/>
    </cacheField>
    <cacheField name="AGE" numFmtId="0">
      <sharedItems containsSemiMixedTypes="0" containsString="0" containsNumber="1" containsInteger="1" minValue="21" maxValue="46"/>
    </cacheField>
    <cacheField name="GENDER" numFmtId="0">
      <sharedItems/>
    </cacheField>
    <cacheField name="ETHN_DESC" numFmtId="0">
      <sharedItems count="6">
        <s v="White/Caucasian"/>
        <s v="Asian"/>
        <s v="Hispanic/Latino"/>
        <s v="Not Indicated"/>
        <s v="American Indian"/>
        <s v="African American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">
  <r>
    <s v="Abdulghani"/>
    <s v="Lisa"/>
    <s v="A00173861"/>
    <s v="201410"/>
    <s v="abdlis01@evergreen.edu"/>
    <s v="515 5570055"/>
    <s v="MES"/>
    <s v="201310"/>
    <n v="12"/>
    <s v="OLY"/>
    <s v="R"/>
    <n v="25"/>
    <s v="F"/>
    <x v="0"/>
  </r>
  <r>
    <s v="Allen"/>
    <s v="Abbey"/>
    <s v="A00174961"/>
    <s v="201410"/>
    <s v="allabb22@evergreen.edu"/>
    <s v="918 6074151"/>
    <s v="MES"/>
    <s v="201310"/>
    <n v="12"/>
    <s v="OLY"/>
    <s v="N"/>
    <n v="24"/>
    <s v="F"/>
    <x v="0"/>
  </r>
  <r>
    <s v="Begg"/>
    <s v="Danielle"/>
    <s v="A00241274"/>
    <s v="201410"/>
    <s v="begdan30@evergreen.edu"/>
    <s v="253 3247592"/>
    <s v="MES"/>
    <s v="201310"/>
    <n v="12"/>
    <s v="OLY"/>
    <s v="R"/>
    <n v="29"/>
    <s v="F"/>
    <x v="0"/>
  </r>
  <r>
    <s v="Bell"/>
    <s v="Sarah"/>
    <s v="A00165782"/>
    <s v="201410"/>
    <s v="belsar01@evergreen.edu"/>
    <s v="360 2804667"/>
    <s v="MES"/>
    <s v="201310"/>
    <n v="8"/>
    <s v="OLY"/>
    <s v="R"/>
    <n v="27"/>
    <s v="F"/>
    <x v="0"/>
  </r>
  <r>
    <s v="Boome"/>
    <s v="Peter"/>
    <s v="A00278304"/>
    <s v="201410"/>
    <s v="boopet22@evergreen.edu"/>
    <s v="253 3555976"/>
    <s v="MES"/>
    <s v="201310"/>
    <n v="8"/>
    <s v="OLY"/>
    <s v="R"/>
    <n v="41"/>
    <s v="M"/>
    <x v="1"/>
  </r>
  <r>
    <s v="Dunn"/>
    <s v="Jennifer"/>
    <s v="A00306672"/>
    <s v="201410"/>
    <s v="dunjen10@evergreen.edu"/>
    <s v="832 4231724"/>
    <s v="MES"/>
    <s v="201310"/>
    <n v="8"/>
    <s v="OLY"/>
    <s v="N"/>
    <n v="24"/>
    <s v="F"/>
    <x v="0"/>
  </r>
  <r>
    <s v="Edwards"/>
    <s v="Fiona"/>
    <s v="A00314773"/>
    <s v="201410"/>
    <s v="edwfio02@evergreen.edu"/>
    <s v="818 4684130"/>
    <s v="MES"/>
    <s v="201310"/>
    <n v="12"/>
    <s v="OLY"/>
    <s v="N"/>
    <n v="24"/>
    <s v="F"/>
    <x v="0"/>
  </r>
  <r>
    <s v="Ferguson"/>
    <s v="Patrick"/>
    <s v="A00307591"/>
    <s v="201410"/>
    <s v="ferpat25@evergreen.edu"/>
    <s v="206 3350691"/>
    <s v="MES"/>
    <s v="201310"/>
    <n v="8"/>
    <s v="OLY"/>
    <s v="R"/>
    <n v="36"/>
    <s v="M"/>
    <x v="0"/>
  </r>
  <r>
    <s v="Fischback"/>
    <s v="Jana"/>
    <s v="A00211212"/>
    <s v="201410"/>
    <s v="fisjan16@evergreen.edu"/>
    <s v="509 6302158"/>
    <s v="MES"/>
    <s v="201310"/>
    <n v="12"/>
    <s v="OLY"/>
    <s v="R"/>
    <n v="28"/>
    <s v="F"/>
    <x v="0"/>
  </r>
  <r>
    <s v="Giboney"/>
    <s v="Emma"/>
    <s v="A00248519"/>
    <s v="201410"/>
    <s v="gibemm23@evergreen.edu"/>
    <s v="206 3240444"/>
    <s v="MES"/>
    <s v="201310"/>
    <n v="12"/>
    <s v="OLY"/>
    <s v="R"/>
    <n v="25"/>
    <s v="F"/>
    <x v="0"/>
  </r>
  <r>
    <s v="Harrington"/>
    <s v="James"/>
    <s v="A00305134"/>
    <s v="201410"/>
    <s v="harjam13@evergreen.edu"/>
    <s v="972 9659802"/>
    <s v="MES"/>
    <s v="201310"/>
    <n v="14"/>
    <s v="OLY"/>
    <s v="R"/>
    <n v="32"/>
    <s v="M"/>
    <x v="0"/>
  </r>
  <r>
    <s v="Keese"/>
    <s v="Krystle"/>
    <s v="A00308018"/>
    <s v="201410"/>
    <s v="keekry28@evergreen.edu"/>
    <s v="805 5400087"/>
    <s v="MES"/>
    <s v="201310"/>
    <n v="12"/>
    <s v="OLY"/>
    <s v="N"/>
    <n v="28"/>
    <s v="F"/>
    <x v="0"/>
  </r>
  <r>
    <s v="Mann"/>
    <s v="Jaal"/>
    <s v="A00177139"/>
    <s v="201410"/>
    <s v="manjaa25@evergreen.edu"/>
    <s v="360 3958303"/>
    <s v="MES"/>
    <s v="201310"/>
    <n v="12"/>
    <s v="OLY"/>
    <s v="R"/>
    <n v="21"/>
    <s v="M"/>
    <x v="0"/>
  </r>
  <r>
    <s v="Marino"/>
    <s v="Matthew"/>
    <s v="A08009024"/>
    <s v="201410"/>
    <s v="marmat30@evergreen.edu"/>
    <s v=" "/>
    <s v="MES"/>
    <s v="201310"/>
    <n v="12"/>
    <s v="OLY"/>
    <s v="N"/>
    <n v="29"/>
    <s v="M"/>
    <x v="0"/>
  </r>
  <r>
    <s v="Morningred"/>
    <s v="Brianna"/>
    <s v="A00110020"/>
    <s v="201410"/>
    <s v="morbri12@evergreen.edu"/>
    <s v="360 6217463"/>
    <s v="MES"/>
    <s v="201310"/>
    <n v="8"/>
    <s v="OLY"/>
    <s v="R"/>
    <n v="26"/>
    <s v="F"/>
    <x v="0"/>
  </r>
  <r>
    <s v="Nadenicek"/>
    <s v="Nathan"/>
    <s v="A00309360"/>
    <s v="201410"/>
    <s v="nadnat16@evergreen.edu"/>
    <s v="360 2654498"/>
    <s v="MES"/>
    <s v="201310"/>
    <n v="8"/>
    <s v="OLY"/>
    <s v="R"/>
    <n v="35"/>
    <s v="M"/>
    <x v="0"/>
  </r>
  <r>
    <s v="O'Leary"/>
    <s v="Britt"/>
    <s v="A00119811"/>
    <s v="201410"/>
    <s v="olebri22@evergreen.edu"/>
    <s v="360 4628210"/>
    <s v="MES"/>
    <s v="201310"/>
    <n v="12"/>
    <s v="OLY"/>
    <s v="R"/>
    <n v="35"/>
    <s v="F"/>
    <x v="0"/>
  </r>
  <r>
    <s v="Plumley"/>
    <s v="Stacey"/>
    <s v="A00298961"/>
    <s v="201410"/>
    <s v="plusta14@evergreen.edu"/>
    <s v="360 8787145"/>
    <s v="MES"/>
    <s v="201310"/>
    <n v="10"/>
    <s v="OLY"/>
    <s v="R"/>
    <n v="46"/>
    <s v="F"/>
    <x v="0"/>
  </r>
  <r>
    <s v="Porter"/>
    <s v="Sasha"/>
    <s v="A00310655"/>
    <s v="201410"/>
    <s v="porsas11@evergreen.edu"/>
    <s v=" "/>
    <s v="MES"/>
    <s v="201310"/>
    <n v="12"/>
    <s v="OLY"/>
    <s v="R"/>
    <n v="33"/>
    <s v="F"/>
    <x v="0"/>
  </r>
  <r>
    <s v="Ras"/>
    <s v="Drissia"/>
    <s v="A00274550"/>
    <s v="201410"/>
    <s v="rasdri17@evergreen.edu"/>
    <s v="206 6616645"/>
    <s v="MES"/>
    <s v="201310"/>
    <n v="12"/>
    <s v="OLY"/>
    <s v="N"/>
    <n v="31"/>
    <s v="F"/>
    <x v="0"/>
  </r>
  <r>
    <s v="Rhoads"/>
    <s v="Kyli"/>
    <s v="A00307150"/>
    <s v="201410"/>
    <s v="rhokyl13@evergreen.edu"/>
    <s v="405 6123000"/>
    <s v="MES"/>
    <s v="201310"/>
    <n v="12"/>
    <s v="OLY"/>
    <s v="R"/>
    <n v="28"/>
    <s v="F"/>
    <x v="0"/>
  </r>
  <r>
    <s v="Runyan"/>
    <s v="Jennifer"/>
    <s v="A00306273"/>
    <s v="201410"/>
    <s v="runjen28@evergreen.edu"/>
    <s v="714 4732441"/>
    <s v="MES"/>
    <s v="201310"/>
    <n v="8"/>
    <s v="OLY"/>
    <s v="N"/>
    <n v="29"/>
    <s v="F"/>
    <x v="2"/>
  </r>
  <r>
    <s v="Sanderson"/>
    <s v="Traci"/>
    <s v="A00233266"/>
    <s v="201410"/>
    <s v="santra24@evergreen.edu"/>
    <s v="206 7146742"/>
    <s v="MES"/>
    <s v="201310"/>
    <n v="8"/>
    <s v="OLY"/>
    <s v="R"/>
    <n v="32"/>
    <s v="F"/>
    <x v="0"/>
  </r>
  <r>
    <s v="Stein"/>
    <s v="Richard"/>
    <s v="A00305137"/>
    <s v="201410"/>
    <s v="steric31@evergreen.edu"/>
    <s v="347 5703753"/>
    <s v="MES"/>
    <s v="201310"/>
    <n v="12"/>
    <s v="OLY"/>
    <s v="R"/>
    <n v="38"/>
    <s v="M"/>
    <x v="0"/>
  </r>
  <r>
    <s v="Stendahl"/>
    <s v="Rachel"/>
    <s v="A00305867"/>
    <s v="201410"/>
    <s v="sterac25@evergreen.edu"/>
    <s v="206 9143780"/>
    <s v="MES"/>
    <s v="201310"/>
    <n v="12"/>
    <s v="OLY"/>
    <s v="R"/>
    <n v="25"/>
    <s v="F"/>
    <x v="0"/>
  </r>
  <r>
    <s v="Sullivan"/>
    <s v="Molly"/>
    <s v="A00313818"/>
    <s v="201410"/>
    <s v="sulmol21@evergreen.edu"/>
    <s v="310 4980664"/>
    <s v="MES"/>
    <s v="201310"/>
    <n v="12"/>
    <s v="OLY"/>
    <s v="R"/>
    <n v="23"/>
    <s v="F"/>
    <x v="0"/>
  </r>
  <r>
    <s v="Suther"/>
    <s v="Patrick"/>
    <s v="A00173496"/>
    <s v="201410"/>
    <s v="sutpat27@evergreen.edu"/>
    <s v=" "/>
    <s v="MES"/>
    <s v="201310"/>
    <n v="8"/>
    <s v="OLY"/>
    <s v="R"/>
    <n v="34"/>
    <s v="M"/>
    <x v="0"/>
  </r>
  <r>
    <s v="Tejeda"/>
    <s v="Carola"/>
    <s v="A00306302"/>
    <s v="201410"/>
    <s v="tejcar21@evergreen.edu"/>
    <s v=" "/>
    <s v="MES"/>
    <s v="201310"/>
    <n v="12"/>
    <s v="OLY"/>
    <s v="R"/>
    <n v="28"/>
    <s v="M"/>
    <x v="3"/>
  </r>
  <r>
    <s v="Wagoner"/>
    <s v="Robyn"/>
    <s v="A00273740"/>
    <s v="201410"/>
    <s v="wagrob10@evergreen.edu"/>
    <s v="360 5299449"/>
    <s v="MES"/>
    <s v="201310"/>
    <n v="12"/>
    <s v="OLY"/>
    <s v="R"/>
    <n v="50"/>
    <s v="F"/>
    <x v="0"/>
  </r>
  <r>
    <s v="Waters"/>
    <s v="Charissa"/>
    <s v="A00024334"/>
    <s v="201410"/>
    <s v="watcha26@evergreen.edu"/>
    <s v="360 3050021"/>
    <s v="MES"/>
    <s v="201310"/>
    <n v="12"/>
    <s v="OLY"/>
    <s v="R"/>
    <n v="25"/>
    <s v="F"/>
    <x v="0"/>
  </r>
  <r>
    <s v="Wefferling"/>
    <s v="Leif"/>
    <s v="A00305825"/>
    <s v="201410"/>
    <s v="weflei01@evergreen.edu"/>
    <s v="206 3351671"/>
    <s v="MES"/>
    <s v="201310"/>
    <n v="12"/>
    <s v="OLY"/>
    <s v="R"/>
    <n v="38"/>
    <s v="M"/>
    <x v="0"/>
  </r>
  <r>
    <s v="Wilson"/>
    <s v="Samuel"/>
    <s v="A00306281"/>
    <s v="201410"/>
    <s v="wilsam06@evergreen.edu"/>
    <s v="205 5429075"/>
    <s v="MES"/>
    <s v="201310"/>
    <n v="12"/>
    <s v="OLY"/>
    <s v="R"/>
    <n v="25"/>
    <s v="M"/>
    <x v="4"/>
  </r>
  <r>
    <s v="Abreu-Aldana"/>
    <s v="Pamela"/>
    <s v="A00341338"/>
    <s v="201410"/>
    <s v="abrpam18@evergreen.edu"/>
    <s v="541 2856470"/>
    <s v="MES"/>
    <s v="201410"/>
    <n v="12"/>
    <s v="OLY"/>
    <s v="N"/>
    <n v="25"/>
    <s v="F"/>
    <x v="3"/>
  </r>
  <r>
    <s v="Acevedo"/>
    <s v="Rudi"/>
    <s v="A00317619"/>
    <s v="201410"/>
    <s v="acerud19@evergreen.edu"/>
    <s v="512 5789416"/>
    <s v="MES"/>
    <s v="201410"/>
    <n v="12"/>
    <s v="OLY"/>
    <s v="N"/>
    <n v="25"/>
    <s v="M"/>
    <x v="3"/>
  </r>
  <r>
    <s v="Aldridge"/>
    <s v="Katherine"/>
    <s v="A00332543"/>
    <s v="201410"/>
    <s v="aldkat13@evergreen.edu"/>
    <s v="303 8160355"/>
    <s v="MES"/>
    <s v="201410"/>
    <n v="12"/>
    <s v="OLY"/>
    <s v="N"/>
    <n v="23"/>
    <s v="F"/>
    <x v="0"/>
  </r>
  <r>
    <s v="Alender"/>
    <s v="Bethany"/>
    <s v="A00329412"/>
    <s v="201410"/>
    <s v="alebet17@evergreen.edu"/>
    <s v="404 8198192"/>
    <s v="XMES"/>
    <s v="201410"/>
    <n v="8"/>
    <s v="OLY"/>
    <s v="N"/>
    <n v="29"/>
    <s v="F"/>
    <x v="0"/>
  </r>
  <r>
    <s v="Ansley"/>
    <s v="Brian"/>
    <s v="A00331025"/>
    <s v="201410"/>
    <s v="ansbri10@evergreen.edu"/>
    <s v="832 3262830"/>
    <s v="MES"/>
    <s v="201410"/>
    <n v="12"/>
    <s v="OLY"/>
    <s v="N"/>
    <n v="28"/>
    <s v="M"/>
    <x v="0"/>
  </r>
  <r>
    <s v="Azizian"/>
    <s v="Mehran"/>
    <s v="A00328141"/>
    <s v="201410"/>
    <s v="azimeh07@evergreen.edu"/>
    <s v="415 4970631"/>
    <s v="MES"/>
    <s v="201410"/>
    <n v="12"/>
    <s v="OLY"/>
    <s v="N"/>
    <n v="24"/>
    <s v="M"/>
    <x v="0"/>
  </r>
  <r>
    <s v="Ballantine"/>
    <s v="Amory"/>
    <s v="A00099458"/>
    <s v="201410"/>
    <s v="balamo13@evergreen.edu"/>
    <s v="312 4504047"/>
    <s v="MES"/>
    <s v="201410"/>
    <n v="8"/>
    <s v="OLY"/>
    <s v="R"/>
    <n v="29"/>
    <s v="F"/>
    <x v="0"/>
  </r>
  <r>
    <s v="Beach"/>
    <s v="Kelly"/>
    <s v="A00329413"/>
    <s v="201410"/>
    <s v="beakel21@evergreen.edu"/>
    <s v=" "/>
    <s v="MES"/>
    <s v="201410"/>
    <n v="12"/>
    <s v="OLY"/>
    <s v="N"/>
    <n v="23"/>
    <s v="F"/>
    <x v="0"/>
  </r>
  <r>
    <s v="Blakely"/>
    <s v="Sierra"/>
    <s v="A00156770"/>
    <s v="201410"/>
    <s v="blasie15@evergreen.edu"/>
    <s v="651 2714714"/>
    <s v="MES"/>
    <s v="201410"/>
    <n v="12"/>
    <s v="OLY"/>
    <s v="R"/>
    <n v="27"/>
    <s v="F"/>
    <x v="0"/>
  </r>
  <r>
    <s v="Brown"/>
    <s v="Maria"/>
    <s v="A08003863"/>
    <s v="201410"/>
    <s v="bromar03@evergreen.edu"/>
    <s v="360 3039896"/>
    <s v="MES"/>
    <s v="201410"/>
    <n v="12"/>
    <s v="OLY"/>
    <s v="R"/>
    <n v="24"/>
    <s v="F"/>
    <x v="0"/>
  </r>
  <r>
    <s v="Cai"/>
    <s v="Zhemin"/>
    <s v="A00339374"/>
    <s v="201410"/>
    <s v="caizhe23@evergreen.edu"/>
    <s v="253 4417782"/>
    <s v="MES"/>
    <s v="201410"/>
    <n v="8"/>
    <s v="OLY"/>
    <s v="R"/>
    <n v="46"/>
    <s v="M"/>
    <x v="2"/>
  </r>
  <r>
    <s v="Close"/>
    <s v="Julian"/>
    <s v="A00337364"/>
    <s v="201410"/>
    <s v="clojul08@evergreen.edu"/>
    <s v="757 3532838"/>
    <s v="MES"/>
    <s v="201410"/>
    <n v="12"/>
    <s v="OLY"/>
    <s v="R"/>
    <n v="28"/>
    <s v="M"/>
    <x v="0"/>
  </r>
  <r>
    <s v="Davis"/>
    <s v="Sarah"/>
    <s v="A00329040"/>
    <s v="201410"/>
    <s v="davsar15@evergreen.edu"/>
    <s v="614 2577623"/>
    <s v="MES"/>
    <s v="201410"/>
    <n v="12"/>
    <s v="OLY"/>
    <s v="R"/>
    <n v="28"/>
    <s v="F"/>
    <x v="0"/>
  </r>
  <r>
    <s v="DeStefano"/>
    <s v="Rachel"/>
    <s v="A00330654"/>
    <s v="201410"/>
    <s v="desrac23@evergreen.edu"/>
    <s v="814 4213086"/>
    <s v="MES"/>
    <s v="201410"/>
    <n v="8"/>
    <s v="OLY"/>
    <s v="R"/>
    <n v="25"/>
    <s v="F"/>
    <x v="0"/>
  </r>
  <r>
    <s v="Donovan"/>
    <s v="Deanna"/>
    <s v="A00031749"/>
    <s v="201410"/>
    <s v="dondea28@evergreen.edu"/>
    <s v="360 4916765"/>
    <s v="MES"/>
    <s v="201410"/>
    <n v="8"/>
    <s v="OLY"/>
    <s v="R"/>
    <n v="44"/>
    <s v="F"/>
    <x v="0"/>
  </r>
  <r>
    <s v="Galbreath"/>
    <s v="Christee"/>
    <s v="A00216977"/>
    <s v="201410"/>
    <s v="galchr13@evergreen.edu"/>
    <s v="253 5147521"/>
    <s v="XMES"/>
    <s v="201410"/>
    <n v="8"/>
    <s v="OLY"/>
    <s v="R"/>
    <n v="34"/>
    <s v="F"/>
    <x v="0"/>
  </r>
  <r>
    <s v="Garlesky"/>
    <s v="Jennifer"/>
    <s v="A00326712"/>
    <s v="201410"/>
    <s v="garjen19@evergreen.edu"/>
    <s v="828 5074388"/>
    <s v="MES"/>
    <s v="201410"/>
    <n v="12"/>
    <s v="OLY"/>
    <s v="N"/>
    <n v="31"/>
    <s v="F"/>
    <x v="0"/>
  </r>
  <r>
    <s v="George"/>
    <s v="Tabitha"/>
    <s v="A00330711"/>
    <s v="201410"/>
    <s v="geotab03@evergreen.edu"/>
    <s v="817 7975808"/>
    <s v="MES"/>
    <s v="201410"/>
    <n v="12"/>
    <s v="OLY"/>
    <s v="R"/>
    <n v="24"/>
    <s v="F"/>
    <x v="2"/>
  </r>
  <r>
    <s v="Greene"/>
    <s v="Sean"/>
    <s v="A00339867"/>
    <s v="201410"/>
    <s v="gresea16@evergreen.edu"/>
    <s v="720 3844477"/>
    <s v="MES"/>
    <s v="201410"/>
    <n v="12"/>
    <s v="OLY"/>
    <s v="N"/>
    <n v="24"/>
    <s v="M"/>
    <x v="0"/>
  </r>
  <r>
    <s v="Hamilton"/>
    <s v="Lindsey"/>
    <s v="A00328729"/>
    <s v="201410"/>
    <s v="hamlin06@evergreen.edu"/>
    <s v="208 3713808"/>
    <s v="MES"/>
    <s v="201410"/>
    <n v="12"/>
    <s v="OLY"/>
    <s v="N"/>
    <n v="29"/>
    <s v="F"/>
    <x v="0"/>
  </r>
  <r>
    <s v="Hammou"/>
    <s v="Ahmed"/>
    <s v="A00277014"/>
    <s v="201410"/>
    <s v="hamahm17@evergreen.edu"/>
    <s v="206 6054391"/>
    <s v="MES"/>
    <s v="201410"/>
    <n v="12"/>
    <s v="OLY"/>
    <s v="R"/>
    <n v="44"/>
    <s v="M"/>
    <x v="0"/>
  </r>
  <r>
    <s v="Hendrick"/>
    <s v="Kaylen"/>
    <s v="A00330839"/>
    <s v="201410"/>
    <s v="henkay06@evergreen.edu"/>
    <s v="352 5517149"/>
    <s v="MES"/>
    <s v="201410"/>
    <n v="12"/>
    <s v="OLY"/>
    <s v="N"/>
    <n v="21"/>
    <s v="F"/>
    <x v="0"/>
  </r>
  <r>
    <s v="Kernak"/>
    <s v="Michelle"/>
    <s v="A00329442"/>
    <s v="201410"/>
    <s v="kermic16@evergreen.edu"/>
    <s v="360 2961296"/>
    <s v="MES"/>
    <s v="201410"/>
    <n v="12"/>
    <s v="OLY"/>
    <s v="R"/>
    <n v="37"/>
    <s v="F"/>
    <x v="1"/>
  </r>
  <r>
    <s v="Lamb"/>
    <s v="Audrey"/>
    <s v="A00337368"/>
    <s v="201410"/>
    <s v="lamaud11@evergreen.edu"/>
    <s v="781 3301340"/>
    <s v="MES"/>
    <s v="201410"/>
    <n v="8"/>
    <s v="OLY"/>
    <s v="R"/>
    <n v="25"/>
    <s v="F"/>
    <x v="4"/>
  </r>
  <r>
    <s v="Loosle"/>
    <s v="Wendy"/>
    <s v="A00341744"/>
    <s v="201410"/>
    <s v="loowen30@evergreen.edu"/>
    <s v="*** *******"/>
    <s v="XMES"/>
    <s v="201410"/>
    <n v="8"/>
    <s v="OLY"/>
    <s v="R"/>
    <n v="31"/>
    <s v="F"/>
    <x v="0"/>
  </r>
  <r>
    <s v="Milleville"/>
    <s v="Laura"/>
    <s v="A00313562"/>
    <s v="201410"/>
    <s v="millau16@evergreen.edu"/>
    <s v="253 3802003"/>
    <s v="MES"/>
    <s v="201410"/>
    <n v="8"/>
    <s v="OLY"/>
    <s v="R"/>
    <n v="30"/>
    <s v="F"/>
    <x v="0"/>
  </r>
  <r>
    <s v="Okuyama"/>
    <s v="Ayako"/>
    <s v="A00324531"/>
    <s v="201410"/>
    <s v="okuaya07@evergreen.edu"/>
    <s v="206 4668764"/>
    <s v="MES"/>
    <s v="201410"/>
    <n v="8"/>
    <s v="OLY"/>
    <s v="R"/>
    <n v="40"/>
    <s v="F"/>
    <x v="2"/>
  </r>
  <r>
    <s v="Pier"/>
    <s v="Chapin"/>
    <s v="A00330844"/>
    <s v="201410"/>
    <s v="piecha28@evergreen.edu"/>
    <s v=" "/>
    <s v="MES"/>
    <s v="201410"/>
    <n v="12"/>
    <s v="OLY"/>
    <s v="N"/>
    <n v="25"/>
    <s v="M"/>
    <x v="1"/>
  </r>
  <r>
    <s v="Pitt"/>
    <s v="Pah-Tu"/>
    <s v="A00115671"/>
    <s v="201410"/>
    <s v="pitpah05@evergreen.edu"/>
    <s v=" "/>
    <s v="MES"/>
    <s v="201410"/>
    <n v="12"/>
    <s v="OLY"/>
    <s v="R"/>
    <n v="32"/>
    <s v="F"/>
    <x v="1"/>
  </r>
  <r>
    <s v="Skill"/>
    <s v="Elizabeth"/>
    <s v="A00330026"/>
    <s v="201410"/>
    <s v="skieli21@evergreen.edu"/>
    <s v="760 2233734"/>
    <s v="MES"/>
    <s v="201410"/>
    <n v="12"/>
    <s v="OLY"/>
    <s v="N"/>
    <n v="26"/>
    <s v="F"/>
    <x v="0"/>
  </r>
  <r>
    <s v="Snyder"/>
    <s v="Shay"/>
    <s v="A00330947"/>
    <s v="201410"/>
    <s v="snysha27@evergreen.edu"/>
    <s v=" "/>
    <s v="XMES"/>
    <s v="201410"/>
    <n v="12"/>
    <s v="OLY"/>
    <s v="N"/>
    <n v="31"/>
    <s v="M"/>
    <x v="0"/>
  </r>
  <r>
    <s v="Stalnaker"/>
    <s v="Christina"/>
    <s v="A00337420"/>
    <s v="201410"/>
    <s v="stachr20@evergreen.edu"/>
    <s v="757 8808806"/>
    <s v="XMES"/>
    <s v="201410"/>
    <n v="12"/>
    <s v="OLY"/>
    <s v="R"/>
    <n v="26"/>
    <s v="M"/>
    <x v="2"/>
  </r>
  <r>
    <s v="Sweet"/>
    <s v="Sarah"/>
    <s v="A00101696"/>
    <s v="201410"/>
    <s v="swesar09@evergreen.edu"/>
    <s v="253 4954243"/>
    <s v="MES"/>
    <s v="201410"/>
    <n v="8"/>
    <s v="OLY"/>
    <s v="R"/>
    <n v="28"/>
    <s v="F"/>
    <x v="0"/>
  </r>
  <r>
    <s v="Taylor"/>
    <s v="Lauren"/>
    <s v="A00330676"/>
    <s v="201410"/>
    <s v="taylau28@evergreen.edu"/>
    <s v="618 9732128"/>
    <s v="XMES"/>
    <s v="201410"/>
    <n v="8"/>
    <s v="OLY"/>
    <s v="R"/>
    <n v="25"/>
    <s v="F"/>
    <x v="0"/>
  </r>
  <r>
    <s v="Tyson"/>
    <s v="Benjamin"/>
    <s v="A00282740"/>
    <s v="201410"/>
    <s v="tysben07@evergreen.edu"/>
    <s v=" "/>
    <s v="MES"/>
    <s v="201410"/>
    <n v="12"/>
    <s v="OLY"/>
    <s v="R"/>
    <n v="29"/>
    <s v="M"/>
    <x v="5"/>
  </r>
  <r>
    <s v="Uhrich"/>
    <s v="Alex"/>
    <s v="A00304730"/>
    <s v="201410"/>
    <s v="uhrale01@evergreen.edu"/>
    <s v=" "/>
    <s v="MES"/>
    <s v="201410"/>
    <n v="12"/>
    <s v="OLY"/>
    <s v="R"/>
    <n v="24"/>
    <s v="F"/>
    <x v="0"/>
  </r>
  <r>
    <s v="Ungerer"/>
    <s v="Mark"/>
    <s v="A00338502"/>
    <s v="201410"/>
    <s v="ungmar20@evergreen.edu"/>
    <s v="785 2498265"/>
    <s v="XMES"/>
    <s v="201410"/>
    <n v="8"/>
    <s v="OLY"/>
    <s v="N"/>
    <n v="28"/>
    <s v="M"/>
    <x v="0"/>
  </r>
  <r>
    <s v="Waddell"/>
    <s v="Chelsea"/>
    <s v="A00332687"/>
    <s v="201410"/>
    <s v="smiche13@evergreen.edu"/>
    <s v="443 3261166"/>
    <s v="XMES"/>
    <s v="201410"/>
    <n v="12"/>
    <s v="OLY"/>
    <s v="N"/>
    <n v="27"/>
    <s v="F"/>
    <x v="0"/>
  </r>
  <r>
    <s v="Webb"/>
    <s v="Tiffany"/>
    <s v="A00333292"/>
    <s v="201410"/>
    <s v="webtif24@evergreen.edu"/>
    <s v=" "/>
    <s v="MES"/>
    <s v="201410"/>
    <n v="12"/>
    <s v="OLY"/>
    <s v="N"/>
    <n v="22"/>
    <s v="F"/>
    <x v="0"/>
  </r>
  <r>
    <s v="Whittenberg"/>
    <s v="Desiree"/>
    <s v="A00227392"/>
    <s v="201410"/>
    <s v="whides25@evergreen.edu"/>
    <s v=" "/>
    <s v="MES"/>
    <s v="201410"/>
    <n v="8"/>
    <s v="OLY"/>
    <s v="R"/>
    <n v="30"/>
    <s v="F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0">
  <r>
    <s v="Hendrick"/>
    <s v="Kaylen"/>
    <x v="0"/>
    <s v="201410"/>
    <s v="henkay06@evergreen.edu"/>
    <s v="352 5517149"/>
    <s v="MES"/>
    <s v="201410"/>
    <n v="12"/>
    <s v="OLY"/>
    <s v="N"/>
    <n v="21"/>
    <s v="F"/>
    <x v="0"/>
  </r>
  <r>
    <s v="Mann"/>
    <s v="Jaal"/>
    <x v="1"/>
    <s v="201410"/>
    <s v="manjaa25@evergreen.edu"/>
    <s v="360 3958303"/>
    <s v="MES"/>
    <s v="201310"/>
    <n v="12"/>
    <s v="OLY"/>
    <s v="R"/>
    <n v="21"/>
    <s v="M"/>
    <x v="0"/>
  </r>
  <r>
    <s v="Webb"/>
    <s v="Tiffany"/>
    <x v="2"/>
    <s v="201410"/>
    <s v="webtif24@evergreen.edu"/>
    <s v=" "/>
    <s v="MES"/>
    <s v="201410"/>
    <n v="12"/>
    <s v="OLY"/>
    <s v="N"/>
    <n v="22"/>
    <s v="F"/>
    <x v="0"/>
  </r>
  <r>
    <s v="Aldridge"/>
    <s v="Katherine"/>
    <x v="3"/>
    <s v="201410"/>
    <s v="aldkat13@evergreen.edu"/>
    <s v="303 8160355"/>
    <s v="MES"/>
    <s v="201410"/>
    <n v="12"/>
    <s v="OLY"/>
    <s v="N"/>
    <n v="23"/>
    <s v="F"/>
    <x v="0"/>
  </r>
  <r>
    <s v="Beach"/>
    <s v="Kelly"/>
    <x v="4"/>
    <s v="201410"/>
    <s v="beakel21@evergreen.edu"/>
    <s v=" "/>
    <s v="MES"/>
    <s v="201410"/>
    <n v="12"/>
    <s v="OLY"/>
    <s v="N"/>
    <n v="23"/>
    <s v="F"/>
    <x v="0"/>
  </r>
  <r>
    <s v="Roberts"/>
    <s v="Caitlin"/>
    <x v="5"/>
    <s v="201410"/>
    <s v="robcai11@evergreen.edu"/>
    <s v="267 2299568"/>
    <s v="MES"/>
    <s v="201210"/>
    <n v="10"/>
    <s v="OLY"/>
    <s v="R"/>
    <n v="23"/>
    <s v="F"/>
    <x v="0"/>
  </r>
  <r>
    <s v="Sullivan"/>
    <s v="Molly"/>
    <x v="6"/>
    <s v="201410"/>
    <s v="sulmol21@evergreen.edu"/>
    <s v="310 4980664"/>
    <s v="MES"/>
    <s v="201310"/>
    <n v="12"/>
    <s v="OLY"/>
    <s v="R"/>
    <n v="23"/>
    <s v="F"/>
    <x v="0"/>
  </r>
  <r>
    <s v="Allen"/>
    <s v="Abbey"/>
    <x v="7"/>
    <s v="201410"/>
    <s v="allabb22@evergreen.edu"/>
    <s v="918 6074151"/>
    <s v="MES"/>
    <s v="201310"/>
    <n v="12"/>
    <s v="OLY"/>
    <s v="N"/>
    <n v="24"/>
    <s v="F"/>
    <x v="0"/>
  </r>
  <r>
    <s v="Azizian"/>
    <s v="Mehran"/>
    <x v="8"/>
    <s v="201410"/>
    <s v="azimeh07@evergreen.edu"/>
    <s v="415 4970631"/>
    <s v="MES"/>
    <s v="201410"/>
    <n v="12"/>
    <s v="OLY"/>
    <s v="N"/>
    <n v="24"/>
    <s v="M"/>
    <x v="0"/>
  </r>
  <r>
    <s v="Brown"/>
    <s v="Maria"/>
    <x v="9"/>
    <s v="201410"/>
    <s v="bromar03@evergreen.edu"/>
    <s v="360 3039896"/>
    <s v="MES"/>
    <s v="201410"/>
    <n v="12"/>
    <s v="OLY"/>
    <s v="R"/>
    <n v="24"/>
    <s v="F"/>
    <x v="0"/>
  </r>
  <r>
    <s v="Dunn"/>
    <s v="Jennifer"/>
    <x v="10"/>
    <s v="201410"/>
    <s v="dunjen10@evergreen.edu"/>
    <s v="832 4231724"/>
    <s v="MES"/>
    <s v="201310"/>
    <n v="8"/>
    <s v="OLY"/>
    <s v="N"/>
    <n v="24"/>
    <s v="F"/>
    <x v="0"/>
  </r>
  <r>
    <s v="Edwards"/>
    <s v="Fiona"/>
    <x v="11"/>
    <s v="201410"/>
    <s v="edwfio02@evergreen.edu"/>
    <s v="818 4684130"/>
    <s v="MES"/>
    <s v="201310"/>
    <n v="12"/>
    <s v="OLY"/>
    <s v="N"/>
    <n v="24"/>
    <s v="F"/>
    <x v="0"/>
  </r>
  <r>
    <s v="George"/>
    <s v="Tabitha"/>
    <x v="12"/>
    <s v="201410"/>
    <s v="geotab03@evergreen.edu"/>
    <s v="817 7975808"/>
    <s v="MES"/>
    <s v="201410"/>
    <n v="12"/>
    <s v="OLY"/>
    <s v="R"/>
    <n v="24"/>
    <s v="F"/>
    <x v="1"/>
  </r>
  <r>
    <s v="Greene"/>
    <s v="Sean"/>
    <x v="13"/>
    <s v="201410"/>
    <s v="gresea16@evergreen.edu"/>
    <s v="720 3844477"/>
    <s v="MES"/>
    <s v="201410"/>
    <n v="12"/>
    <s v="OLY"/>
    <s v="N"/>
    <n v="24"/>
    <s v="M"/>
    <x v="0"/>
  </r>
  <r>
    <s v="Uhrich"/>
    <s v="Alex"/>
    <x v="14"/>
    <s v="201410"/>
    <s v="uhrale01@evergreen.edu"/>
    <s v=" "/>
    <s v="MES"/>
    <s v="201410"/>
    <n v="12"/>
    <s v="OLY"/>
    <s v="R"/>
    <n v="24"/>
    <s v="F"/>
    <x v="0"/>
  </r>
  <r>
    <s v="Abdulghani"/>
    <s v="Lisa"/>
    <x v="15"/>
    <s v="201410"/>
    <s v="abdlis01@evergreen.edu"/>
    <s v="515 5570055"/>
    <s v="MES"/>
    <s v="201310"/>
    <n v="12"/>
    <s v="OLY"/>
    <s v="R"/>
    <n v="25"/>
    <s v="F"/>
    <x v="0"/>
  </r>
  <r>
    <s v="Abreu-Aldana"/>
    <s v="Pamela"/>
    <x v="16"/>
    <s v="201410"/>
    <s v="abrpam18@evergreen.edu"/>
    <s v="541 2856470"/>
    <s v="MES"/>
    <s v="201410"/>
    <n v="12"/>
    <s v="OLY"/>
    <s v="N"/>
    <n v="25"/>
    <s v="F"/>
    <x v="2"/>
  </r>
  <r>
    <s v="Acevedo"/>
    <s v="Rudi"/>
    <x v="17"/>
    <s v="201410"/>
    <s v="acerud19@evergreen.edu"/>
    <s v="512 5789416"/>
    <s v="MES"/>
    <s v="201410"/>
    <n v="12"/>
    <s v="OLY"/>
    <s v="N"/>
    <n v="25"/>
    <s v="M"/>
    <x v="2"/>
  </r>
  <r>
    <s v="DeStefano"/>
    <s v="Rachel"/>
    <x v="18"/>
    <s v="201410"/>
    <s v="desrac23@evergreen.edu"/>
    <s v="814 4213086"/>
    <s v="MES"/>
    <s v="201410"/>
    <n v="8"/>
    <s v="OLY"/>
    <s v="R"/>
    <n v="25"/>
    <s v="F"/>
    <x v="0"/>
  </r>
  <r>
    <s v="Giboney"/>
    <s v="Emma"/>
    <x v="19"/>
    <s v="201410"/>
    <s v="gibemm23@evergreen.edu"/>
    <s v="206 3240444"/>
    <s v="MES"/>
    <s v="201310"/>
    <n v="12"/>
    <s v="OLY"/>
    <s v="R"/>
    <n v="25"/>
    <s v="F"/>
    <x v="0"/>
  </r>
  <r>
    <s v="Lamb"/>
    <s v="Audrey"/>
    <x v="20"/>
    <s v="201410"/>
    <s v="lamaud11@evergreen.edu"/>
    <s v="781 3301340"/>
    <s v="MES"/>
    <s v="201410"/>
    <n v="8"/>
    <s v="OLY"/>
    <s v="R"/>
    <n v="25"/>
    <s v="F"/>
    <x v="3"/>
  </r>
  <r>
    <s v="Pier"/>
    <s v="Chapin"/>
    <x v="21"/>
    <s v="201410"/>
    <s v="piecha28@evergreen.edu"/>
    <s v=" "/>
    <s v="MES"/>
    <s v="201410"/>
    <n v="12"/>
    <s v="OLY"/>
    <s v="N"/>
    <n v="25"/>
    <s v="M"/>
    <x v="4"/>
  </r>
  <r>
    <s v="Stendahl"/>
    <s v="Rachel"/>
    <x v="22"/>
    <s v="201410"/>
    <s v="sterac25@evergreen.edu"/>
    <s v="206 9143780"/>
    <s v="MES"/>
    <s v="201310"/>
    <n v="12"/>
    <s v="OLY"/>
    <s v="R"/>
    <n v="25"/>
    <s v="F"/>
    <x v="0"/>
  </r>
  <r>
    <s v="Taylor"/>
    <s v="Lauren"/>
    <x v="23"/>
    <s v="201410"/>
    <s v="taylau28@evergreen.edu"/>
    <s v="618 9732128"/>
    <s v="XMES"/>
    <s v="201410"/>
    <n v="8"/>
    <s v="OLY"/>
    <s v="R"/>
    <n v="25"/>
    <s v="F"/>
    <x v="0"/>
  </r>
  <r>
    <s v="Waters"/>
    <s v="Charissa"/>
    <x v="24"/>
    <s v="201410"/>
    <s v="watcha26@evergreen.edu"/>
    <s v="360 3050021"/>
    <s v="MES"/>
    <s v="201310"/>
    <n v="12"/>
    <s v="OLY"/>
    <s v="R"/>
    <n v="25"/>
    <s v="F"/>
    <x v="0"/>
  </r>
  <r>
    <s v="Wilson"/>
    <s v="Samuel"/>
    <x v="25"/>
    <s v="201410"/>
    <s v="wilsam06@evergreen.edu"/>
    <s v="205 5429075"/>
    <s v="MES"/>
    <s v="201310"/>
    <n v="12"/>
    <s v="OLY"/>
    <s v="R"/>
    <n v="25"/>
    <s v="M"/>
    <x v="3"/>
  </r>
  <r>
    <s v="Morningred"/>
    <s v="Brianna"/>
    <x v="26"/>
    <s v="201410"/>
    <s v="morbri12@evergreen.edu"/>
    <s v="360 6217463"/>
    <s v="MES"/>
    <s v="201310"/>
    <n v="8"/>
    <s v="OLY"/>
    <s v="R"/>
    <n v="26"/>
    <s v="F"/>
    <x v="0"/>
  </r>
  <r>
    <s v="Skill"/>
    <s v="Elizabeth"/>
    <x v="27"/>
    <s v="201410"/>
    <s v="skieli21@evergreen.edu"/>
    <s v="760 2233734"/>
    <s v="MES"/>
    <s v="201410"/>
    <n v="12"/>
    <s v="OLY"/>
    <s v="N"/>
    <n v="26"/>
    <s v="F"/>
    <x v="0"/>
  </r>
  <r>
    <s v="Stalnaker"/>
    <s v="Christina"/>
    <x v="28"/>
    <s v="201410"/>
    <s v="stachr20@evergreen.edu"/>
    <s v="757 8808806"/>
    <s v="XMES"/>
    <s v="201410"/>
    <n v="12"/>
    <s v="OLY"/>
    <s v="R"/>
    <n v="26"/>
    <s v="M"/>
    <x v="1"/>
  </r>
  <r>
    <s v="Bell"/>
    <s v="Sarah"/>
    <x v="29"/>
    <s v="201410"/>
    <s v="belsar01@evergreen.edu"/>
    <s v="360 2804667"/>
    <s v="MES"/>
    <s v="201310"/>
    <n v="8"/>
    <s v="OLY"/>
    <s v="R"/>
    <n v="27"/>
    <s v="F"/>
    <x v="0"/>
  </r>
  <r>
    <s v="Blakely"/>
    <s v="Sierra"/>
    <x v="30"/>
    <s v="201410"/>
    <s v="blasie15@evergreen.edu"/>
    <s v="651 2714714"/>
    <s v="MES"/>
    <s v="201410"/>
    <n v="12"/>
    <s v="OLY"/>
    <s v="R"/>
    <n v="27"/>
    <s v="F"/>
    <x v="0"/>
  </r>
  <r>
    <s v="Potter"/>
    <s v="Sara"/>
    <x v="31"/>
    <s v="201410"/>
    <s v="potsar09@evergreen.edu"/>
    <s v=" "/>
    <s v="MES"/>
    <s v="201210"/>
    <n v="4"/>
    <s v="OLY"/>
    <s v="R"/>
    <n v="27"/>
    <s v="F"/>
    <x v="0"/>
  </r>
  <r>
    <s v="Waddell"/>
    <s v="Chelsea"/>
    <x v="32"/>
    <s v="201410"/>
    <s v="smiche13@evergreen.edu"/>
    <s v="443 3261166"/>
    <s v="XMES"/>
    <s v="201410"/>
    <n v="12"/>
    <s v="OLY"/>
    <s v="N"/>
    <n v="27"/>
    <s v="F"/>
    <x v="0"/>
  </r>
  <r>
    <s v="Ansley"/>
    <s v="Brian"/>
    <x v="33"/>
    <s v="201410"/>
    <s v="ansbri10@evergreen.edu"/>
    <s v="832 3262830"/>
    <s v="MES"/>
    <s v="201410"/>
    <n v="12"/>
    <s v="OLY"/>
    <s v="N"/>
    <n v="28"/>
    <s v="M"/>
    <x v="0"/>
  </r>
  <r>
    <s v="Close"/>
    <s v="Julian"/>
    <x v="34"/>
    <s v="201410"/>
    <s v="clojul08@evergreen.edu"/>
    <s v="757 3532838"/>
    <s v="MES"/>
    <s v="201410"/>
    <n v="12"/>
    <s v="OLY"/>
    <s v="R"/>
    <n v="28"/>
    <s v="M"/>
    <x v="0"/>
  </r>
  <r>
    <s v="Davis"/>
    <s v="Sarah"/>
    <x v="35"/>
    <s v="201410"/>
    <s v="davsar15@evergreen.edu"/>
    <s v="614 2577623"/>
    <s v="MES"/>
    <s v="201410"/>
    <n v="12"/>
    <s v="OLY"/>
    <s v="R"/>
    <n v="28"/>
    <s v="F"/>
    <x v="0"/>
  </r>
  <r>
    <s v="Fischback"/>
    <s v="Jana"/>
    <x v="36"/>
    <s v="201410"/>
    <s v="fisjan16@evergreen.edu"/>
    <s v="509 6302158"/>
    <s v="MES"/>
    <s v="201310"/>
    <n v="12"/>
    <s v="OLY"/>
    <s v="R"/>
    <n v="28"/>
    <s v="F"/>
    <x v="0"/>
  </r>
  <r>
    <s v="Keese"/>
    <s v="Krystle"/>
    <x v="37"/>
    <s v="201410"/>
    <s v="keekry28@evergreen.edu"/>
    <s v="805 5400087"/>
    <s v="MES"/>
    <s v="201310"/>
    <n v="12"/>
    <s v="OLY"/>
    <s v="N"/>
    <n v="28"/>
    <s v="F"/>
    <x v="0"/>
  </r>
  <r>
    <s v="Ramsdell"/>
    <s v="Kristen"/>
    <x v="38"/>
    <s v="201410"/>
    <s v="ramkri29@evergreen.edu"/>
    <s v="360 6885664"/>
    <s v="MES"/>
    <s v="201210"/>
    <n v="2"/>
    <s v="OLY"/>
    <s v="R"/>
    <n v="28"/>
    <s v="F"/>
    <x v="0"/>
  </r>
  <r>
    <s v="Rhoads"/>
    <s v="Kyli"/>
    <x v="39"/>
    <s v="201410"/>
    <s v="rhokyl13@evergreen.edu"/>
    <s v="405 6123000"/>
    <s v="MES"/>
    <s v="201310"/>
    <n v="12"/>
    <s v="OLY"/>
    <s v="R"/>
    <n v="28"/>
    <s v="F"/>
    <x v="0"/>
  </r>
  <r>
    <s v="Sweet"/>
    <s v="Sarah"/>
    <x v="40"/>
    <s v="201410"/>
    <s v="swesar09@evergreen.edu"/>
    <s v="253 4954243"/>
    <s v="MES"/>
    <s v="201410"/>
    <n v="8"/>
    <s v="OLY"/>
    <s v="R"/>
    <n v="28"/>
    <s v="F"/>
    <x v="0"/>
  </r>
  <r>
    <s v="Tejeda"/>
    <s v="Carola"/>
    <x v="41"/>
    <s v="201410"/>
    <s v="tejcar21@evergreen.edu"/>
    <s v=" "/>
    <s v="MES"/>
    <s v="201310"/>
    <n v="12"/>
    <s v="OLY"/>
    <s v="R"/>
    <n v="28"/>
    <s v="M"/>
    <x v="2"/>
  </r>
  <r>
    <s v="Ungerer"/>
    <s v="Mark"/>
    <x v="42"/>
    <s v="201410"/>
    <s v="ungmar20@evergreen.edu"/>
    <s v="785 2498265"/>
    <s v="XMES"/>
    <s v="201410"/>
    <n v="8"/>
    <s v="OLY"/>
    <s v="N"/>
    <n v="28"/>
    <s v="M"/>
    <x v="0"/>
  </r>
  <r>
    <s v="Alender"/>
    <s v="Bethany"/>
    <x v="43"/>
    <s v="201410"/>
    <s v="alebet17@evergreen.edu"/>
    <s v="404 8198192"/>
    <s v="XMES"/>
    <s v="201410"/>
    <n v="8"/>
    <s v="OLY"/>
    <s v="N"/>
    <n v="29"/>
    <s v="F"/>
    <x v="0"/>
  </r>
  <r>
    <s v="Ballantine"/>
    <s v="Amory"/>
    <x v="44"/>
    <s v="201410"/>
    <s v="balamo13@evergreen.edu"/>
    <s v="312 4504047"/>
    <s v="MES"/>
    <s v="201410"/>
    <n v="8"/>
    <s v="OLY"/>
    <s v="R"/>
    <n v="29"/>
    <s v="F"/>
    <x v="0"/>
  </r>
  <r>
    <s v="Begg"/>
    <s v="Danielle"/>
    <x v="45"/>
    <s v="201410"/>
    <s v="begdan30@evergreen.edu"/>
    <s v="253 3247592"/>
    <s v="MES"/>
    <s v="201310"/>
    <n v="12"/>
    <s v="OLY"/>
    <s v="R"/>
    <n v="29"/>
    <s v="F"/>
    <x v="0"/>
  </r>
  <r>
    <s v="Hamilton"/>
    <s v="Lindsey"/>
    <x v="46"/>
    <s v="201410"/>
    <s v="hamlin06@evergreen.edu"/>
    <s v="208 3713808"/>
    <s v="MES"/>
    <s v="201410"/>
    <n v="12"/>
    <s v="OLY"/>
    <s v="N"/>
    <n v="29"/>
    <s v="F"/>
    <x v="0"/>
  </r>
  <r>
    <s v="Marino"/>
    <s v="Matthew"/>
    <x v="47"/>
    <s v="201410"/>
    <s v="marmat30@evergreen.edu"/>
    <s v=" "/>
    <s v="MES"/>
    <s v="201310"/>
    <n v="12"/>
    <s v="OLY"/>
    <s v="N"/>
    <n v="29"/>
    <s v="M"/>
    <x v="0"/>
  </r>
  <r>
    <s v="Marnia"/>
    <s v="Marxa"/>
    <x v="48"/>
    <s v="201410"/>
    <s v="wilmar28@evergreen.edu"/>
    <s v="206 9141317"/>
    <s v="MES"/>
    <s v="201210"/>
    <n v="2"/>
    <s v="OLY"/>
    <s v="R"/>
    <n v="29"/>
    <s v="F"/>
    <x v="5"/>
  </r>
  <r>
    <s v="McBee"/>
    <s v="Ashley"/>
    <x v="49"/>
    <s v="201410"/>
    <s v="mcbash17@evergreen.edu"/>
    <s v="865 3631308"/>
    <s v="MES"/>
    <s v="201210"/>
    <n v="2"/>
    <s v="OLY"/>
    <s v="R"/>
    <n v="29"/>
    <s v="F"/>
    <x v="0"/>
  </r>
  <r>
    <s v="Runyan"/>
    <s v="Jennifer"/>
    <x v="50"/>
    <s v="201410"/>
    <s v="runjen28@evergreen.edu"/>
    <s v="714 4732441"/>
    <s v="MES"/>
    <s v="201310"/>
    <n v="8"/>
    <s v="OLY"/>
    <s v="N"/>
    <n v="29"/>
    <s v="F"/>
    <x v="1"/>
  </r>
  <r>
    <s v="Tyson"/>
    <s v="Benjamin"/>
    <x v="51"/>
    <s v="201410"/>
    <s v="tysben07@evergreen.edu"/>
    <s v=" "/>
    <s v="MES"/>
    <s v="201410"/>
    <n v="12"/>
    <s v="OLY"/>
    <s v="R"/>
    <n v="29"/>
    <s v="M"/>
    <x v="5"/>
  </r>
  <r>
    <s v="Milleville"/>
    <s v="Laura"/>
    <x v="52"/>
    <s v="201410"/>
    <s v="millau16@evergreen.edu"/>
    <s v="253 3802003"/>
    <s v="MES"/>
    <s v="201410"/>
    <n v="8"/>
    <s v="OLY"/>
    <s v="R"/>
    <n v="30"/>
    <s v="F"/>
    <x v="0"/>
  </r>
  <r>
    <s v="Narog"/>
    <s v="Josiah"/>
    <x v="53"/>
    <s v="201410"/>
    <s v="narjos15@evergreen.edu"/>
    <s v="360 7618494"/>
    <s v="MES"/>
    <s v="201210"/>
    <n v="4"/>
    <s v="OLY"/>
    <s v="R"/>
    <n v="30"/>
    <s v="M"/>
    <x v="2"/>
  </r>
  <r>
    <s v="Whittenberg"/>
    <s v="Desiree"/>
    <x v="54"/>
    <s v="201410"/>
    <s v="whides25@evergreen.edu"/>
    <s v=" "/>
    <s v="MES"/>
    <s v="201410"/>
    <n v="8"/>
    <s v="OLY"/>
    <s v="R"/>
    <n v="30"/>
    <s v="F"/>
    <x v="0"/>
  </r>
  <r>
    <s v="Garlesky"/>
    <s v="Jennifer"/>
    <x v="55"/>
    <s v="201410"/>
    <s v="garjen19@evergreen.edu"/>
    <s v="828 5074388"/>
    <s v="MES"/>
    <s v="201410"/>
    <n v="12"/>
    <s v="OLY"/>
    <s v="N"/>
    <n v="31"/>
    <s v="F"/>
    <x v="0"/>
  </r>
  <r>
    <s v="Loosle"/>
    <s v="Wendy"/>
    <x v="56"/>
    <s v="201410"/>
    <s v="loowen30@evergreen.edu"/>
    <s v="*** *******"/>
    <s v="XMES"/>
    <s v="201410"/>
    <n v="8"/>
    <s v="OLY"/>
    <s v="R"/>
    <n v="31"/>
    <s v="F"/>
    <x v="0"/>
  </r>
  <r>
    <s v="Peterson"/>
    <s v="Melissa"/>
    <x v="57"/>
    <s v="201410"/>
    <s v="petmel07@evergreen.edu"/>
    <s v="360 4906144"/>
    <s v="MES"/>
    <s v="201210"/>
    <n v="4"/>
    <s v="OLY"/>
    <s v="R"/>
    <n v="31"/>
    <s v="F"/>
    <x v="0"/>
  </r>
  <r>
    <s v="Ras"/>
    <s v="Drissia"/>
    <x v="58"/>
    <s v="201410"/>
    <s v="rasdri17@evergreen.edu"/>
    <s v="206 6616645"/>
    <s v="MES"/>
    <s v="201310"/>
    <n v="12"/>
    <s v="OLY"/>
    <s v="N"/>
    <n v="31"/>
    <s v="F"/>
    <x v="0"/>
  </r>
  <r>
    <s v="Snyder"/>
    <s v="Shay"/>
    <x v="59"/>
    <s v="201410"/>
    <s v="snysha27@evergreen.edu"/>
    <s v=" "/>
    <s v="XMES"/>
    <s v="201410"/>
    <n v="12"/>
    <s v="OLY"/>
    <s v="N"/>
    <n v="31"/>
    <s v="M"/>
    <x v="0"/>
  </r>
  <r>
    <s v="Stavely"/>
    <s v="Scott"/>
    <x v="60"/>
    <s v="201410"/>
    <s v="stasco14@evergreen.edu"/>
    <s v=" "/>
    <s v="MES"/>
    <s v="201110"/>
    <n v="4"/>
    <s v="OLY"/>
    <s v="R"/>
    <n v="31"/>
    <s v="M"/>
    <x v="0"/>
  </r>
  <r>
    <s v="Harrington"/>
    <s v="James"/>
    <x v="61"/>
    <s v="201410"/>
    <s v="harjam13@evergreen.edu"/>
    <s v="972 9659802"/>
    <s v="MES"/>
    <s v="201310"/>
    <n v="14"/>
    <s v="OLY"/>
    <s v="R"/>
    <n v="32"/>
    <s v="M"/>
    <x v="0"/>
  </r>
  <r>
    <s v="Pitt"/>
    <s v="Pah-Tu"/>
    <x v="62"/>
    <s v="201410"/>
    <s v="pitpah05@evergreen.edu"/>
    <s v=" "/>
    <s v="MES"/>
    <s v="201410"/>
    <n v="12"/>
    <s v="OLY"/>
    <s v="R"/>
    <n v="32"/>
    <s v="F"/>
    <x v="4"/>
  </r>
  <r>
    <s v="Sanderson"/>
    <s v="Traci"/>
    <x v="63"/>
    <s v="201410"/>
    <s v="santra24@evergreen.edu"/>
    <s v="206 7146742"/>
    <s v="MES"/>
    <s v="201310"/>
    <n v="8"/>
    <s v="OLY"/>
    <s v="R"/>
    <n v="32"/>
    <s v="F"/>
    <x v="0"/>
  </r>
  <r>
    <s v="Spang"/>
    <s v="Brian"/>
    <x v="64"/>
    <s v="201410"/>
    <s v="spabri04@evergreen.edu"/>
    <s v=" "/>
    <s v="MES"/>
    <s v="201210"/>
    <n v="2"/>
    <s v="OLY"/>
    <s v="R"/>
    <n v="32"/>
    <s v="M"/>
    <x v="3"/>
  </r>
  <r>
    <s v="Mounts"/>
    <s v="Cory"/>
    <x v="65"/>
    <s v="201410"/>
    <s v="mountsc@evergreen.edu"/>
    <s v="360 4647840"/>
    <s v="MES"/>
    <s v="201210"/>
    <n v="8"/>
    <s v="OLY"/>
    <s v="R"/>
    <n v="33"/>
    <s v="M"/>
    <x v="0"/>
  </r>
  <r>
    <s v="Porter"/>
    <s v="Sasha"/>
    <x v="66"/>
    <s v="201410"/>
    <s v="porsas11@evergreen.edu"/>
    <s v=" "/>
    <s v="MES"/>
    <s v="201310"/>
    <n v="12"/>
    <s v="OLY"/>
    <s v="R"/>
    <n v="33"/>
    <s v="F"/>
    <x v="0"/>
  </r>
  <r>
    <s v="Galbreath"/>
    <s v="Christee"/>
    <x v="67"/>
    <s v="201410"/>
    <s v="galchr13@evergreen.edu"/>
    <s v="253 5147521"/>
    <s v="XMES"/>
    <s v="201410"/>
    <n v="8"/>
    <s v="OLY"/>
    <s v="R"/>
    <n v="34"/>
    <s v="F"/>
    <x v="0"/>
  </r>
  <r>
    <s v="Suther"/>
    <s v="Patrick"/>
    <x v="68"/>
    <s v="201410"/>
    <s v="sutpat27@evergreen.edu"/>
    <s v=" "/>
    <s v="MES"/>
    <s v="201310"/>
    <n v="8"/>
    <s v="OLY"/>
    <s v="R"/>
    <n v="34"/>
    <s v="M"/>
    <x v="0"/>
  </r>
  <r>
    <s v="Nadenicek"/>
    <s v="Nathan"/>
    <x v="69"/>
    <s v="201410"/>
    <s v="nadnat16@evergreen.edu"/>
    <s v="360 2654498"/>
    <s v="MES"/>
    <s v="201310"/>
    <n v="8"/>
    <s v="OLY"/>
    <s v="R"/>
    <n v="35"/>
    <s v="M"/>
    <x v="0"/>
  </r>
  <r>
    <s v="O'Leary"/>
    <s v="Britt"/>
    <x v="70"/>
    <s v="201410"/>
    <s v="olebri22@evergreen.edu"/>
    <s v="360 4628210"/>
    <s v="MES"/>
    <s v="201310"/>
    <n v="12"/>
    <s v="OLY"/>
    <s v="R"/>
    <n v="35"/>
    <s v="F"/>
    <x v="0"/>
  </r>
  <r>
    <s v="Ferguson"/>
    <s v="Patrick"/>
    <x v="71"/>
    <s v="201410"/>
    <s v="ferpat25@evergreen.edu"/>
    <s v="206 3350691"/>
    <s v="MES"/>
    <s v="201310"/>
    <n v="8"/>
    <s v="OLY"/>
    <s v="R"/>
    <n v="36"/>
    <s v="M"/>
    <x v="0"/>
  </r>
  <r>
    <s v="Anderson"/>
    <s v="Matthew"/>
    <x v="72"/>
    <s v="201410"/>
    <s v="andmat23@evergreen.edu"/>
    <s v="360 3573683"/>
    <s v="MES"/>
    <s v="201210"/>
    <n v="8"/>
    <s v="OLY"/>
    <s v="R"/>
    <n v="37"/>
    <s v="F"/>
    <x v="0"/>
  </r>
  <r>
    <s v="Kernak"/>
    <s v="Michelle"/>
    <x v="73"/>
    <s v="201410"/>
    <s v="kermic16@evergreen.edu"/>
    <s v="360 2961296"/>
    <s v="MES"/>
    <s v="201410"/>
    <n v="12"/>
    <s v="OLY"/>
    <s v="R"/>
    <n v="37"/>
    <s v="F"/>
    <x v="4"/>
  </r>
  <r>
    <s v="Stein"/>
    <s v="Richard"/>
    <x v="74"/>
    <s v="201410"/>
    <s v="steric31@evergreen.edu"/>
    <s v="347 5703753"/>
    <s v="MES"/>
    <s v="201310"/>
    <n v="12"/>
    <s v="OLY"/>
    <s v="R"/>
    <n v="38"/>
    <s v="M"/>
    <x v="0"/>
  </r>
  <r>
    <s v="Wefferling"/>
    <s v="Leif"/>
    <x v="75"/>
    <s v="201410"/>
    <s v="weflei01@evergreen.edu"/>
    <s v="206 3351671"/>
    <s v="MES"/>
    <s v="201310"/>
    <n v="12"/>
    <s v="OLY"/>
    <s v="R"/>
    <n v="38"/>
    <s v="M"/>
    <x v="0"/>
  </r>
  <r>
    <s v="Okuyama"/>
    <s v="Ayako"/>
    <x v="76"/>
    <s v="201410"/>
    <s v="okuaya07@evergreen.edu"/>
    <s v="206 4668764"/>
    <s v="MES"/>
    <s v="201410"/>
    <n v="8"/>
    <s v="OLY"/>
    <s v="R"/>
    <n v="40"/>
    <s v="F"/>
    <x v="1"/>
  </r>
  <r>
    <s v="Boome"/>
    <s v="Peter"/>
    <x v="77"/>
    <s v="201410"/>
    <s v="boopet22@evergreen.edu"/>
    <s v="253 3555976"/>
    <s v="MES"/>
    <s v="201310"/>
    <n v="8"/>
    <s v="OLY"/>
    <s v="R"/>
    <n v="41"/>
    <s v="M"/>
    <x v="4"/>
  </r>
  <r>
    <s v="Garver"/>
    <s v="Jason"/>
    <x v="78"/>
    <s v="201410"/>
    <s v="garjas05@evergreen.edu"/>
    <s v="360 8687290"/>
    <s v="MES"/>
    <s v="201210"/>
    <n v="4"/>
    <s v="OLY"/>
    <s v="R"/>
    <n v="42"/>
    <s v="M"/>
    <x v="0"/>
  </r>
  <r>
    <s v="Bush"/>
    <s v="Otis"/>
    <x v="79"/>
    <s v="201410"/>
    <s v="busoti13@evergreen.edu"/>
    <s v="808 7697002"/>
    <s v="MES"/>
    <s v="201210"/>
    <n v="2"/>
    <s v="OLY"/>
    <s v="R"/>
    <n v="43"/>
    <s v="F"/>
    <x v="0"/>
  </r>
  <r>
    <s v="Donovan"/>
    <s v="Deanna"/>
    <x v="80"/>
    <s v="201410"/>
    <s v="dondea28@evergreen.edu"/>
    <s v="360 4916765"/>
    <s v="MES"/>
    <s v="201410"/>
    <n v="8"/>
    <s v="OLY"/>
    <s v="R"/>
    <n v="44"/>
    <s v="F"/>
    <x v="0"/>
  </r>
  <r>
    <s v="Hammou"/>
    <s v="Ahmed"/>
    <x v="81"/>
    <s v="201410"/>
    <s v="hamahm17@evergreen.edu"/>
    <s v="206 6054391"/>
    <s v="MES"/>
    <s v="201410"/>
    <n v="12"/>
    <s v="OLY"/>
    <s v="R"/>
    <n v="44"/>
    <s v="M"/>
    <x v="0"/>
  </r>
  <r>
    <s v="Cai"/>
    <s v="Zhemin"/>
    <x v="82"/>
    <s v="201410"/>
    <s v="caizhe23@evergreen.edu"/>
    <s v="253 4417782"/>
    <s v="MES"/>
    <s v="201410"/>
    <n v="8"/>
    <s v="OLY"/>
    <s v="R"/>
    <n v="46"/>
    <s v="M"/>
    <x v="1"/>
  </r>
  <r>
    <s v="Haley"/>
    <s v="Holly"/>
    <x v="83"/>
    <s v="201410"/>
    <s v="halhol16@evergreen.edu"/>
    <s v="206 8183154"/>
    <s v="MES"/>
    <s v="200410"/>
    <n v="2"/>
    <s v="OLY"/>
    <s v="R"/>
    <n v="46"/>
    <s v="F"/>
    <x v="0"/>
  </r>
  <r>
    <s v="Plumley"/>
    <s v="Stacey"/>
    <x v="84"/>
    <s v="201410"/>
    <s v="plusta14@evergreen.edu"/>
    <s v="360 8787145"/>
    <s v="MES"/>
    <s v="201310"/>
    <n v="10"/>
    <s v="OLY"/>
    <s v="R"/>
    <n v="46"/>
    <s v="F"/>
    <x v="0"/>
  </r>
  <r>
    <s v="Anderson"/>
    <s v="David"/>
    <x v="85"/>
    <s v="201410"/>
    <s v="anddav04@evergreen.edu"/>
    <s v="360 4131673"/>
    <s v="MES"/>
    <s v="201210"/>
    <n v="8"/>
    <s v="OLY"/>
    <s v="R"/>
    <n v="48"/>
    <s v="M"/>
    <x v="0"/>
  </r>
  <r>
    <s v="Blessing"/>
    <s v="Bonnie"/>
    <x v="86"/>
    <s v="201410"/>
    <s v="blebon03@evergreen.edu"/>
    <s v="360 9436629"/>
    <s v="MES"/>
    <s v="201210"/>
    <n v="8"/>
    <s v="OLY"/>
    <s v="R"/>
    <n v="49"/>
    <s v="F"/>
    <x v="0"/>
  </r>
  <r>
    <s v="Elswick"/>
    <s v="Matthew"/>
    <x v="87"/>
    <s v="201410"/>
    <s v="elsmat13@evergreen.edu"/>
    <s v="360 5846410"/>
    <s v="MES"/>
    <s v="201210"/>
    <n v="4"/>
    <s v="OLY"/>
    <s v="R"/>
    <n v="49"/>
    <s v="M"/>
    <x v="0"/>
  </r>
  <r>
    <s v="Wagoner"/>
    <s v="Robyn"/>
    <x v="88"/>
    <s v="201410"/>
    <s v="wagrob10@evergreen.edu"/>
    <s v="360 5299449"/>
    <s v="MES"/>
    <s v="201310"/>
    <n v="12"/>
    <s v="OLY"/>
    <s v="R"/>
    <n v="50"/>
    <s v="F"/>
    <x v="0"/>
  </r>
  <r>
    <s v="Dochow"/>
    <s v="Dianne"/>
    <x v="89"/>
    <s v="201410"/>
    <s v="docdia12@evergreen.edu"/>
    <s v="*** *******"/>
    <s v="MES"/>
    <s v="201210"/>
    <n v="8"/>
    <s v="OLY"/>
    <s v="R"/>
    <n v="57"/>
    <s v="F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2">
  <r>
    <s v="Mann"/>
    <s v="Jaal"/>
    <s v="A00177139"/>
    <s v="201410"/>
    <s v="manjaa25@evergreen.edu"/>
    <s v="360 3958303"/>
    <s v="MES"/>
    <s v="201310"/>
    <n v="12"/>
    <s v="OLY"/>
    <s v="R"/>
    <n v="21"/>
    <s v="M"/>
    <x v="0"/>
  </r>
  <r>
    <s v="Sullivan"/>
    <s v="Molly"/>
    <s v="A00313818"/>
    <s v="201410"/>
    <s v="sulmol21@evergreen.edu"/>
    <s v="310 4980664"/>
    <s v="MES"/>
    <s v="201310"/>
    <n v="12"/>
    <s v="OLY"/>
    <s v="R"/>
    <n v="23"/>
    <s v="F"/>
    <x v="0"/>
  </r>
  <r>
    <s v="Allen"/>
    <s v="Abbey"/>
    <s v="A00174961"/>
    <s v="201410"/>
    <s v="allabb22@evergreen.edu"/>
    <s v="918 6074151"/>
    <s v="MES"/>
    <s v="201310"/>
    <n v="12"/>
    <s v="OLY"/>
    <s v="N"/>
    <n v="24"/>
    <s v="F"/>
    <x v="0"/>
  </r>
  <r>
    <s v="Dunn"/>
    <s v="Jennifer"/>
    <s v="A00306672"/>
    <s v="201410"/>
    <s v="dunjen10@evergreen.edu"/>
    <s v="832 4231724"/>
    <s v="MES"/>
    <s v="201310"/>
    <n v="8"/>
    <s v="OLY"/>
    <s v="N"/>
    <n v="24"/>
    <s v="F"/>
    <x v="0"/>
  </r>
  <r>
    <s v="Edwards"/>
    <s v="Fiona"/>
    <s v="A00314773"/>
    <s v="201410"/>
    <s v="edwfio02@evergreen.edu"/>
    <s v="818 4684130"/>
    <s v="MES"/>
    <s v="201310"/>
    <n v="12"/>
    <s v="OLY"/>
    <s v="N"/>
    <n v="24"/>
    <s v="F"/>
    <x v="0"/>
  </r>
  <r>
    <s v="Abdulghani"/>
    <s v="Lisa"/>
    <s v="A00173861"/>
    <s v="201410"/>
    <s v="abdlis01@evergreen.edu"/>
    <s v="515 5570055"/>
    <s v="MES"/>
    <s v="201310"/>
    <n v="12"/>
    <s v="OLY"/>
    <s v="R"/>
    <n v="25"/>
    <s v="F"/>
    <x v="0"/>
  </r>
  <r>
    <s v="Giboney"/>
    <s v="Emma"/>
    <s v="A00248519"/>
    <s v="201410"/>
    <s v="gibemm23@evergreen.edu"/>
    <s v="206 3240444"/>
    <s v="MES"/>
    <s v="201310"/>
    <n v="12"/>
    <s v="OLY"/>
    <s v="R"/>
    <n v="25"/>
    <s v="F"/>
    <x v="0"/>
  </r>
  <r>
    <s v="Stendahl"/>
    <s v="Rachel"/>
    <s v="A00305867"/>
    <s v="201410"/>
    <s v="sterac25@evergreen.edu"/>
    <s v="206 9143780"/>
    <s v="MES"/>
    <s v="201310"/>
    <n v="12"/>
    <s v="OLY"/>
    <s v="R"/>
    <n v="25"/>
    <s v="F"/>
    <x v="0"/>
  </r>
  <r>
    <s v="Waters"/>
    <s v="Charissa"/>
    <s v="A00024334"/>
    <s v="201410"/>
    <s v="watcha26@evergreen.edu"/>
    <s v="360 3050021"/>
    <s v="MES"/>
    <s v="201310"/>
    <n v="12"/>
    <s v="OLY"/>
    <s v="R"/>
    <n v="25"/>
    <s v="F"/>
    <x v="0"/>
  </r>
  <r>
    <s v="Wilson"/>
    <s v="Samuel"/>
    <s v="A00306281"/>
    <s v="201410"/>
    <s v="wilsam06@evergreen.edu"/>
    <s v="205 5429075"/>
    <s v="MES"/>
    <s v="201310"/>
    <n v="12"/>
    <s v="OLY"/>
    <s v="R"/>
    <n v="25"/>
    <s v="M"/>
    <x v="1"/>
  </r>
  <r>
    <s v="Morningred"/>
    <s v="Brianna"/>
    <s v="A00110020"/>
    <s v="201410"/>
    <s v="morbri12@evergreen.edu"/>
    <s v="360 6217463"/>
    <s v="MES"/>
    <s v="201310"/>
    <n v="8"/>
    <s v="OLY"/>
    <s v="R"/>
    <n v="26"/>
    <s v="F"/>
    <x v="0"/>
  </r>
  <r>
    <s v="Bell"/>
    <s v="Sarah"/>
    <s v="A00165782"/>
    <s v="201410"/>
    <s v="belsar01@evergreen.edu"/>
    <s v="360 2804667"/>
    <s v="MES"/>
    <s v="201310"/>
    <n v="8"/>
    <s v="OLY"/>
    <s v="R"/>
    <n v="27"/>
    <s v="F"/>
    <x v="0"/>
  </r>
  <r>
    <s v="Fischback"/>
    <s v="Jana"/>
    <s v="A00211212"/>
    <s v="201410"/>
    <s v="fisjan16@evergreen.edu"/>
    <s v="509 6302158"/>
    <s v="MES"/>
    <s v="201310"/>
    <n v="12"/>
    <s v="OLY"/>
    <s v="R"/>
    <n v="28"/>
    <s v="F"/>
    <x v="0"/>
  </r>
  <r>
    <s v="Keese"/>
    <s v="Krystle"/>
    <s v="A00308018"/>
    <s v="201410"/>
    <s v="keekry28@evergreen.edu"/>
    <s v="805 5400087"/>
    <s v="MES"/>
    <s v="201310"/>
    <n v="12"/>
    <s v="OLY"/>
    <s v="N"/>
    <n v="28"/>
    <s v="F"/>
    <x v="0"/>
  </r>
  <r>
    <s v="Rhoads"/>
    <s v="Kyli"/>
    <s v="A00307150"/>
    <s v="201410"/>
    <s v="rhokyl13@evergreen.edu"/>
    <s v="405 6123000"/>
    <s v="MES"/>
    <s v="201310"/>
    <n v="12"/>
    <s v="OLY"/>
    <s v="R"/>
    <n v="28"/>
    <s v="F"/>
    <x v="0"/>
  </r>
  <r>
    <s v="Tejeda"/>
    <s v="Carola"/>
    <s v="A00306302"/>
    <s v="201410"/>
    <s v="tejcar21@evergreen.edu"/>
    <s v=" "/>
    <s v="MES"/>
    <s v="201310"/>
    <n v="12"/>
    <s v="OLY"/>
    <s v="R"/>
    <n v="28"/>
    <s v="M"/>
    <x v="2"/>
  </r>
  <r>
    <s v="Begg"/>
    <s v="Danielle"/>
    <s v="A00241274"/>
    <s v="201410"/>
    <s v="begdan30@evergreen.edu"/>
    <s v="253 3247592"/>
    <s v="MES"/>
    <s v="201310"/>
    <n v="12"/>
    <s v="OLY"/>
    <s v="R"/>
    <n v="29"/>
    <s v="F"/>
    <x v="0"/>
  </r>
  <r>
    <s v="Marino"/>
    <s v="Matthew"/>
    <s v="A08009024"/>
    <s v="201410"/>
    <s v="marmat30@evergreen.edu"/>
    <s v=" "/>
    <s v="MES"/>
    <s v="201310"/>
    <n v="12"/>
    <s v="OLY"/>
    <s v="N"/>
    <n v="29"/>
    <s v="M"/>
    <x v="0"/>
  </r>
  <r>
    <s v="Runyan"/>
    <s v="Jennifer"/>
    <s v="A00306273"/>
    <s v="201410"/>
    <s v="runjen28@evergreen.edu"/>
    <s v="714 4732441"/>
    <s v="MES"/>
    <s v="201310"/>
    <n v="8"/>
    <s v="OLY"/>
    <s v="N"/>
    <n v="29"/>
    <s v="F"/>
    <x v="3"/>
  </r>
  <r>
    <s v="Ras"/>
    <s v="Drissia"/>
    <s v="A00274550"/>
    <s v="201410"/>
    <s v="rasdri17@evergreen.edu"/>
    <s v="206 6616645"/>
    <s v="MES"/>
    <s v="201310"/>
    <n v="12"/>
    <s v="OLY"/>
    <s v="N"/>
    <n v="31"/>
    <s v="F"/>
    <x v="0"/>
  </r>
  <r>
    <s v="Harrington"/>
    <s v="James"/>
    <s v="A00305134"/>
    <s v="201410"/>
    <s v="harjam13@evergreen.edu"/>
    <s v="972 9659802"/>
    <s v="MES"/>
    <s v="201310"/>
    <n v="14"/>
    <s v="OLY"/>
    <s v="R"/>
    <n v="32"/>
    <s v="M"/>
    <x v="0"/>
  </r>
  <r>
    <s v="Sanderson"/>
    <s v="Traci"/>
    <s v="A00233266"/>
    <s v="201410"/>
    <s v="santra24@evergreen.edu"/>
    <s v="206 7146742"/>
    <s v="MES"/>
    <s v="201310"/>
    <n v="8"/>
    <s v="OLY"/>
    <s v="R"/>
    <n v="32"/>
    <s v="F"/>
    <x v="0"/>
  </r>
  <r>
    <s v="Porter"/>
    <s v="Sasha"/>
    <s v="A00310655"/>
    <s v="201410"/>
    <s v="porsas11@evergreen.edu"/>
    <s v=" "/>
    <s v="MES"/>
    <s v="201310"/>
    <n v="12"/>
    <s v="OLY"/>
    <s v="R"/>
    <n v="33"/>
    <s v="F"/>
    <x v="0"/>
  </r>
  <r>
    <s v="Suther"/>
    <s v="Patrick"/>
    <s v="A00173496"/>
    <s v="201410"/>
    <s v="sutpat27@evergreen.edu"/>
    <s v=" "/>
    <s v="MES"/>
    <s v="201310"/>
    <n v="8"/>
    <s v="OLY"/>
    <s v="R"/>
    <n v="34"/>
    <s v="M"/>
    <x v="0"/>
  </r>
  <r>
    <s v="Nadenicek"/>
    <s v="Nathan"/>
    <s v="A00309360"/>
    <s v="201410"/>
    <s v="nadnat16@evergreen.edu"/>
    <s v="360 2654498"/>
    <s v="MES"/>
    <s v="201310"/>
    <n v="8"/>
    <s v="OLY"/>
    <s v="R"/>
    <n v="35"/>
    <s v="M"/>
    <x v="0"/>
  </r>
  <r>
    <s v="O'Leary"/>
    <s v="Britt"/>
    <s v="A00119811"/>
    <s v="201410"/>
    <s v="olebri22@evergreen.edu"/>
    <s v="360 4628210"/>
    <s v="MES"/>
    <s v="201310"/>
    <n v="12"/>
    <s v="OLY"/>
    <s v="R"/>
    <n v="35"/>
    <s v="F"/>
    <x v="0"/>
  </r>
  <r>
    <s v="Ferguson"/>
    <s v="Patrick"/>
    <s v="A00307591"/>
    <s v="201410"/>
    <s v="ferpat25@evergreen.edu"/>
    <s v="206 3350691"/>
    <s v="MES"/>
    <s v="201310"/>
    <n v="8"/>
    <s v="OLY"/>
    <s v="R"/>
    <n v="36"/>
    <s v="M"/>
    <x v="0"/>
  </r>
  <r>
    <s v="Stein"/>
    <s v="Richard"/>
    <s v="A00305137"/>
    <s v="201410"/>
    <s v="steric31@evergreen.edu"/>
    <s v="347 5703753"/>
    <s v="MES"/>
    <s v="201310"/>
    <n v="12"/>
    <s v="OLY"/>
    <s v="R"/>
    <n v="38"/>
    <s v="M"/>
    <x v="0"/>
  </r>
  <r>
    <s v="Wefferling"/>
    <s v="Leif"/>
    <s v="A00305825"/>
    <s v="201410"/>
    <s v="weflei01@evergreen.edu"/>
    <s v="206 3351671"/>
    <s v="MES"/>
    <s v="201310"/>
    <n v="12"/>
    <s v="OLY"/>
    <s v="R"/>
    <n v="38"/>
    <s v="M"/>
    <x v="0"/>
  </r>
  <r>
    <s v="Boome"/>
    <s v="Peter"/>
    <s v="A00278304"/>
    <s v="201410"/>
    <s v="boopet22@evergreen.edu"/>
    <s v="253 3555976"/>
    <s v="MES"/>
    <s v="201310"/>
    <n v="8"/>
    <s v="OLY"/>
    <s v="R"/>
    <n v="41"/>
    <s v="M"/>
    <x v="4"/>
  </r>
  <r>
    <s v="Plumley"/>
    <s v="Stacey"/>
    <s v="A00298961"/>
    <s v="201410"/>
    <s v="plusta14@evergreen.edu"/>
    <s v="360 8787145"/>
    <s v="MES"/>
    <s v="201310"/>
    <n v="10"/>
    <s v="OLY"/>
    <s v="R"/>
    <n v="46"/>
    <s v="F"/>
    <x v="0"/>
  </r>
  <r>
    <s v="Wagoner"/>
    <s v="Robyn"/>
    <s v="A00273740"/>
    <s v="201410"/>
    <s v="wagrob10@evergreen.edu"/>
    <s v="360 5299449"/>
    <s v="MES"/>
    <s v="201310"/>
    <n v="12"/>
    <s v="OLY"/>
    <s v="R"/>
    <n v="50"/>
    <s v="F"/>
    <x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40">
  <r>
    <s v="Hendrick"/>
    <s v="Kaylen"/>
    <s v="A00330839"/>
    <s v="201410"/>
    <s v="henkay06@evergreen.edu"/>
    <s v="352 5517149"/>
    <s v="MES"/>
    <s v="201410"/>
    <n v="12"/>
    <s v="OLY"/>
    <s v="N"/>
    <n v="21"/>
    <s v="F"/>
    <x v="0"/>
  </r>
  <r>
    <s v="Webb"/>
    <s v="Tiffany"/>
    <s v="A00333292"/>
    <s v="201410"/>
    <s v="webtif24@evergreen.edu"/>
    <s v=" "/>
    <s v="MES"/>
    <s v="201410"/>
    <n v="12"/>
    <s v="OLY"/>
    <s v="N"/>
    <n v="22"/>
    <s v="F"/>
    <x v="0"/>
  </r>
  <r>
    <s v="Aldridge"/>
    <s v="Katherine"/>
    <s v="A00332543"/>
    <s v="201410"/>
    <s v="aldkat13@evergreen.edu"/>
    <s v="303 8160355"/>
    <s v="MES"/>
    <s v="201410"/>
    <n v="12"/>
    <s v="OLY"/>
    <s v="N"/>
    <n v="23"/>
    <s v="F"/>
    <x v="0"/>
  </r>
  <r>
    <s v="Beach"/>
    <s v="Kelly"/>
    <s v="A00329413"/>
    <s v="201410"/>
    <s v="beakel21@evergreen.edu"/>
    <s v=" "/>
    <s v="MES"/>
    <s v="201410"/>
    <n v="12"/>
    <s v="OLY"/>
    <s v="N"/>
    <n v="23"/>
    <s v="F"/>
    <x v="0"/>
  </r>
  <r>
    <s v="Azizian"/>
    <s v="Mehran"/>
    <s v="A00328141"/>
    <s v="201410"/>
    <s v="azimeh07@evergreen.edu"/>
    <s v="415 4970631"/>
    <s v="MES"/>
    <s v="201410"/>
    <n v="12"/>
    <s v="OLY"/>
    <s v="N"/>
    <n v="24"/>
    <s v="M"/>
    <x v="0"/>
  </r>
  <r>
    <s v="Brown"/>
    <s v="Maria"/>
    <s v="A08003863"/>
    <s v="201410"/>
    <s v="bromar03@evergreen.edu"/>
    <s v="360 3039896"/>
    <s v="MES"/>
    <s v="201410"/>
    <n v="12"/>
    <s v="OLY"/>
    <s v="R"/>
    <n v="24"/>
    <s v="F"/>
    <x v="0"/>
  </r>
  <r>
    <s v="George"/>
    <s v="Tabitha"/>
    <s v="A00330711"/>
    <s v="201410"/>
    <s v="geotab03@evergreen.edu"/>
    <s v="817 7975808"/>
    <s v="MES"/>
    <s v="201410"/>
    <n v="12"/>
    <s v="OLY"/>
    <s v="R"/>
    <n v="24"/>
    <s v="F"/>
    <x v="1"/>
  </r>
  <r>
    <s v="Greene"/>
    <s v="Sean"/>
    <s v="A00339867"/>
    <s v="201410"/>
    <s v="gresea16@evergreen.edu"/>
    <s v="720 3844477"/>
    <s v="MES"/>
    <s v="201410"/>
    <n v="12"/>
    <s v="OLY"/>
    <s v="N"/>
    <n v="24"/>
    <s v="M"/>
    <x v="0"/>
  </r>
  <r>
    <s v="Uhrich"/>
    <s v="Alex"/>
    <s v="A00304730"/>
    <s v="201410"/>
    <s v="uhrale01@evergreen.edu"/>
    <s v=" "/>
    <s v="MES"/>
    <s v="201410"/>
    <n v="12"/>
    <s v="OLY"/>
    <s v="R"/>
    <n v="24"/>
    <s v="F"/>
    <x v="0"/>
  </r>
  <r>
    <s v="Abreu-Aldana"/>
    <s v="Pamela"/>
    <s v="A00341338"/>
    <s v="201410"/>
    <s v="abrpam18@evergreen.edu"/>
    <s v="541 2856470"/>
    <s v="MES"/>
    <s v="201410"/>
    <n v="12"/>
    <s v="OLY"/>
    <s v="N"/>
    <n v="25"/>
    <s v="F"/>
    <x v="2"/>
  </r>
  <r>
    <s v="Acevedo"/>
    <s v="Rudi"/>
    <s v="A00317619"/>
    <s v="201410"/>
    <s v="acerud19@evergreen.edu"/>
    <s v="512 5789416"/>
    <s v="MES"/>
    <s v="201410"/>
    <n v="12"/>
    <s v="OLY"/>
    <s v="N"/>
    <n v="25"/>
    <s v="M"/>
    <x v="2"/>
  </r>
  <r>
    <s v="DeStefano"/>
    <s v="Rachel"/>
    <s v="A00330654"/>
    <s v="201410"/>
    <s v="desrac23@evergreen.edu"/>
    <s v="814 4213086"/>
    <s v="MES"/>
    <s v="201410"/>
    <n v="8"/>
    <s v="OLY"/>
    <s v="R"/>
    <n v="25"/>
    <s v="F"/>
    <x v="0"/>
  </r>
  <r>
    <s v="Lamb"/>
    <s v="Audrey"/>
    <s v="A00337368"/>
    <s v="201410"/>
    <s v="lamaud11@evergreen.edu"/>
    <s v="781 3301340"/>
    <s v="MES"/>
    <s v="201410"/>
    <n v="8"/>
    <s v="OLY"/>
    <s v="R"/>
    <n v="25"/>
    <s v="F"/>
    <x v="3"/>
  </r>
  <r>
    <s v="Pier"/>
    <s v="Chapin"/>
    <s v="A00330844"/>
    <s v="201410"/>
    <s v="piecha28@evergreen.edu"/>
    <s v=" "/>
    <s v="MES"/>
    <s v="201410"/>
    <n v="12"/>
    <s v="OLY"/>
    <s v="N"/>
    <n v="25"/>
    <s v="M"/>
    <x v="4"/>
  </r>
  <r>
    <s v="Taylor"/>
    <s v="Lauren"/>
    <s v="A00330676"/>
    <s v="201410"/>
    <s v="taylau28@evergreen.edu"/>
    <s v="618 9732128"/>
    <s v="XMES"/>
    <s v="201410"/>
    <n v="8"/>
    <s v="OLY"/>
    <s v="R"/>
    <n v="25"/>
    <s v="F"/>
    <x v="0"/>
  </r>
  <r>
    <s v="Skill"/>
    <s v="Elizabeth"/>
    <s v="A00330026"/>
    <s v="201410"/>
    <s v="skieli21@evergreen.edu"/>
    <s v="760 2233734"/>
    <s v="MES"/>
    <s v="201410"/>
    <n v="12"/>
    <s v="OLY"/>
    <s v="N"/>
    <n v="26"/>
    <s v="F"/>
    <x v="0"/>
  </r>
  <r>
    <s v="Stalnaker"/>
    <s v="Christina"/>
    <s v="A00337420"/>
    <s v="201410"/>
    <s v="stachr20@evergreen.edu"/>
    <s v="757 8808806"/>
    <s v="XMES"/>
    <s v="201410"/>
    <n v="12"/>
    <s v="OLY"/>
    <s v="R"/>
    <n v="26"/>
    <s v="M"/>
    <x v="1"/>
  </r>
  <r>
    <s v="Blakely"/>
    <s v="Sierra"/>
    <s v="A00156770"/>
    <s v="201410"/>
    <s v="blasie15@evergreen.edu"/>
    <s v="651 2714714"/>
    <s v="MES"/>
    <s v="201410"/>
    <n v="12"/>
    <s v="OLY"/>
    <s v="R"/>
    <n v="27"/>
    <s v="F"/>
    <x v="0"/>
  </r>
  <r>
    <s v="Waddell"/>
    <s v="Chelsea"/>
    <s v="A00332687"/>
    <s v="201410"/>
    <s v="smiche13@evergreen.edu"/>
    <s v="443 3261166"/>
    <s v="XMES"/>
    <s v="201410"/>
    <n v="12"/>
    <s v="OLY"/>
    <s v="N"/>
    <n v="27"/>
    <s v="F"/>
    <x v="0"/>
  </r>
  <r>
    <s v="Ansley"/>
    <s v="Brian"/>
    <s v="A00331025"/>
    <s v="201410"/>
    <s v="ansbri10@evergreen.edu"/>
    <s v="832 3262830"/>
    <s v="MES"/>
    <s v="201410"/>
    <n v="12"/>
    <s v="OLY"/>
    <s v="N"/>
    <n v="28"/>
    <s v="M"/>
    <x v="0"/>
  </r>
  <r>
    <s v="Close"/>
    <s v="Julian"/>
    <s v="A00337364"/>
    <s v="201410"/>
    <s v="clojul08@evergreen.edu"/>
    <s v="757 3532838"/>
    <s v="MES"/>
    <s v="201410"/>
    <n v="12"/>
    <s v="OLY"/>
    <s v="R"/>
    <n v="28"/>
    <s v="M"/>
    <x v="0"/>
  </r>
  <r>
    <s v="Davis"/>
    <s v="Sarah"/>
    <s v="A00329040"/>
    <s v="201410"/>
    <s v="davsar15@evergreen.edu"/>
    <s v="614 2577623"/>
    <s v="MES"/>
    <s v="201410"/>
    <n v="12"/>
    <s v="OLY"/>
    <s v="R"/>
    <n v="28"/>
    <s v="F"/>
    <x v="0"/>
  </r>
  <r>
    <s v="Sweet"/>
    <s v="Sarah"/>
    <s v="A00101696"/>
    <s v="201410"/>
    <s v="swesar09@evergreen.edu"/>
    <s v="253 4954243"/>
    <s v="MES"/>
    <s v="201410"/>
    <n v="8"/>
    <s v="OLY"/>
    <s v="R"/>
    <n v="28"/>
    <s v="F"/>
    <x v="0"/>
  </r>
  <r>
    <s v="Ungerer"/>
    <s v="Mark"/>
    <s v="A00338502"/>
    <s v="201410"/>
    <s v="ungmar20@evergreen.edu"/>
    <s v="785 2498265"/>
    <s v="XMES"/>
    <s v="201410"/>
    <n v="8"/>
    <s v="OLY"/>
    <s v="N"/>
    <n v="28"/>
    <s v="M"/>
    <x v="0"/>
  </r>
  <r>
    <s v="Alender"/>
    <s v="Bethany"/>
    <s v="A00329412"/>
    <s v="201410"/>
    <s v="alebet17@evergreen.edu"/>
    <s v="404 8198192"/>
    <s v="XMES"/>
    <s v="201410"/>
    <n v="8"/>
    <s v="OLY"/>
    <s v="N"/>
    <n v="29"/>
    <s v="F"/>
    <x v="0"/>
  </r>
  <r>
    <s v="Ballantine"/>
    <s v="Amory"/>
    <s v="A00099458"/>
    <s v="201410"/>
    <s v="balamo13@evergreen.edu"/>
    <s v="312 4504047"/>
    <s v="MES"/>
    <s v="201410"/>
    <n v="8"/>
    <s v="OLY"/>
    <s v="R"/>
    <n v="29"/>
    <s v="F"/>
    <x v="0"/>
  </r>
  <r>
    <s v="Hamilton"/>
    <s v="Lindsey"/>
    <s v="A00328729"/>
    <s v="201410"/>
    <s v="hamlin06@evergreen.edu"/>
    <s v="208 3713808"/>
    <s v="MES"/>
    <s v="201410"/>
    <n v="12"/>
    <s v="OLY"/>
    <s v="N"/>
    <n v="29"/>
    <s v="F"/>
    <x v="0"/>
  </r>
  <r>
    <s v="Tyson"/>
    <s v="Benjamin"/>
    <s v="A00282740"/>
    <s v="201410"/>
    <s v="tysben07@evergreen.edu"/>
    <s v=" "/>
    <s v="MES"/>
    <s v="201410"/>
    <n v="12"/>
    <s v="OLY"/>
    <s v="R"/>
    <n v="29"/>
    <s v="M"/>
    <x v="5"/>
  </r>
  <r>
    <s v="Milleville"/>
    <s v="Laura"/>
    <s v="A00313562"/>
    <s v="201410"/>
    <s v="millau16@evergreen.edu"/>
    <s v="253 3802003"/>
    <s v="MES"/>
    <s v="201410"/>
    <n v="8"/>
    <s v="OLY"/>
    <s v="R"/>
    <n v="30"/>
    <s v="F"/>
    <x v="0"/>
  </r>
  <r>
    <s v="Whittenberg"/>
    <s v="Desiree"/>
    <s v="A00227392"/>
    <s v="201410"/>
    <s v="whides25@evergreen.edu"/>
    <s v=" "/>
    <s v="MES"/>
    <s v="201410"/>
    <n v="8"/>
    <s v="OLY"/>
    <s v="R"/>
    <n v="30"/>
    <s v="F"/>
    <x v="0"/>
  </r>
  <r>
    <s v="Garlesky"/>
    <s v="Jennifer"/>
    <s v="A00326712"/>
    <s v="201410"/>
    <s v="garjen19@evergreen.edu"/>
    <s v="828 5074388"/>
    <s v="MES"/>
    <s v="201410"/>
    <n v="12"/>
    <s v="OLY"/>
    <s v="N"/>
    <n v="31"/>
    <s v="F"/>
    <x v="0"/>
  </r>
  <r>
    <s v="Loosle"/>
    <s v="Wendy"/>
    <s v="A00341744"/>
    <s v="201410"/>
    <s v="loowen30@evergreen.edu"/>
    <s v="*** *******"/>
    <s v="XMES"/>
    <s v="201410"/>
    <n v="8"/>
    <s v="OLY"/>
    <s v="R"/>
    <n v="31"/>
    <s v="F"/>
    <x v="0"/>
  </r>
  <r>
    <s v="Snyder"/>
    <s v="Shay"/>
    <s v="A00330947"/>
    <s v="201410"/>
    <s v="snysha27@evergreen.edu"/>
    <s v=" "/>
    <s v="XMES"/>
    <s v="201410"/>
    <n v="12"/>
    <s v="OLY"/>
    <s v="N"/>
    <n v="31"/>
    <s v="M"/>
    <x v="0"/>
  </r>
  <r>
    <s v="Pitt"/>
    <s v="Pah-Tu"/>
    <s v="A00115671"/>
    <s v="201410"/>
    <s v="pitpah05@evergreen.edu"/>
    <s v=" "/>
    <s v="MES"/>
    <s v="201410"/>
    <n v="12"/>
    <s v="OLY"/>
    <s v="R"/>
    <n v="32"/>
    <s v="F"/>
    <x v="4"/>
  </r>
  <r>
    <s v="Galbreath"/>
    <s v="Christee"/>
    <s v="A00216977"/>
    <s v="201410"/>
    <s v="galchr13@evergreen.edu"/>
    <s v="253 5147521"/>
    <s v="XMES"/>
    <s v="201410"/>
    <n v="8"/>
    <s v="OLY"/>
    <s v="R"/>
    <n v="34"/>
    <s v="F"/>
    <x v="0"/>
  </r>
  <r>
    <s v="Kernak"/>
    <s v="Michelle"/>
    <s v="A00329442"/>
    <s v="201410"/>
    <s v="kermic16@evergreen.edu"/>
    <s v="360 2961296"/>
    <s v="MES"/>
    <s v="201410"/>
    <n v="12"/>
    <s v="OLY"/>
    <s v="R"/>
    <n v="37"/>
    <s v="F"/>
    <x v="4"/>
  </r>
  <r>
    <s v="Okuyama"/>
    <s v="Ayako"/>
    <s v="A00324531"/>
    <s v="201410"/>
    <s v="okuaya07@evergreen.edu"/>
    <s v="206 4668764"/>
    <s v="MES"/>
    <s v="201410"/>
    <n v="8"/>
    <s v="OLY"/>
    <s v="R"/>
    <n v="40"/>
    <s v="F"/>
    <x v="1"/>
  </r>
  <r>
    <s v="Donovan"/>
    <s v="Deanna"/>
    <s v="A00031749"/>
    <s v="201410"/>
    <s v="dondea28@evergreen.edu"/>
    <s v="360 4916765"/>
    <s v="MES"/>
    <s v="201410"/>
    <n v="8"/>
    <s v="OLY"/>
    <s v="R"/>
    <n v="44"/>
    <s v="F"/>
    <x v="0"/>
  </r>
  <r>
    <s v="Hammou"/>
    <s v="Ahmed"/>
    <s v="A00277014"/>
    <s v="201410"/>
    <s v="hamahm17@evergreen.edu"/>
    <s v="206 6054391"/>
    <s v="MES"/>
    <s v="201410"/>
    <n v="12"/>
    <s v="OLY"/>
    <s v="R"/>
    <n v="44"/>
    <s v="M"/>
    <x v="0"/>
  </r>
  <r>
    <s v="Cai"/>
    <s v="Zhemin"/>
    <s v="A00339374"/>
    <s v="201410"/>
    <s v="caizhe23@evergreen.edu"/>
    <s v="253 4417782"/>
    <s v="MES"/>
    <s v="201410"/>
    <n v="8"/>
    <s v="OLY"/>
    <s v="R"/>
    <n v="46"/>
    <s v="M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10" firstHeaderRow="1" firstDataRow="1" firstDataCol="1"/>
  <pivotFields count="14"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7">
        <item x="5"/>
        <item x="1"/>
        <item x="2"/>
        <item x="3"/>
        <item x="4"/>
        <item x="0"/>
        <item t="default"/>
      </items>
    </pivotField>
  </pivotFields>
  <rowFields count="1">
    <field x="1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unt of ID" fld="2" subtotal="count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6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10" firstHeaderRow="1" firstDataRow="1" firstDataCol="1"/>
  <pivotFields count="14">
    <pivotField showAll="0"/>
    <pivotField showAll="0"/>
    <pivotField dataField="1" showAll="0">
      <items count="91">
        <item x="85"/>
        <item x="72"/>
        <item x="57"/>
        <item x="24"/>
        <item x="80"/>
        <item x="44"/>
        <item x="40"/>
        <item x="83"/>
        <item x="26"/>
        <item x="62"/>
        <item x="70"/>
        <item x="48"/>
        <item x="38"/>
        <item x="87"/>
        <item x="5"/>
        <item x="30"/>
        <item x="49"/>
        <item x="29"/>
        <item x="68"/>
        <item x="15"/>
        <item x="7"/>
        <item x="1"/>
        <item x="79"/>
        <item x="78"/>
        <item x="36"/>
        <item x="67"/>
        <item x="89"/>
        <item x="54"/>
        <item x="60"/>
        <item x="63"/>
        <item x="45"/>
        <item x="53"/>
        <item x="19"/>
        <item x="64"/>
        <item x="65"/>
        <item x="86"/>
        <item x="88"/>
        <item x="58"/>
        <item x="81"/>
        <item x="77"/>
        <item x="51"/>
        <item x="31"/>
        <item x="84"/>
        <item x="14"/>
        <item x="61"/>
        <item x="74"/>
        <item x="75"/>
        <item x="22"/>
        <item x="50"/>
        <item x="25"/>
        <item x="41"/>
        <item x="10"/>
        <item x="39"/>
        <item x="71"/>
        <item x="37"/>
        <item x="69"/>
        <item x="66"/>
        <item x="52"/>
        <item x="6"/>
        <item x="11"/>
        <item x="17"/>
        <item x="76"/>
        <item x="55"/>
        <item x="8"/>
        <item x="46"/>
        <item x="35"/>
        <item x="43"/>
        <item x="4"/>
        <item x="73"/>
        <item x="27"/>
        <item x="18"/>
        <item x="23"/>
        <item x="12"/>
        <item x="0"/>
        <item x="21"/>
        <item x="59"/>
        <item x="33"/>
        <item x="3"/>
        <item x="32"/>
        <item x="2"/>
        <item x="34"/>
        <item x="20"/>
        <item x="28"/>
        <item x="42"/>
        <item x="82"/>
        <item x="13"/>
        <item x="16"/>
        <item x="56"/>
        <item x="9"/>
        <item x="4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7">
        <item x="5"/>
        <item x="4"/>
        <item x="1"/>
        <item x="2"/>
        <item x="3"/>
        <item x="0"/>
        <item t="default"/>
      </items>
    </pivotField>
  </pivotFields>
  <rowFields count="1">
    <field x="1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unt of ID" fld="2" subtotal="count" baseField="0" baseItem="0"/>
  </data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3" cacheId="9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9" firstHeaderRow="1" firstDataRow="1" firstDataCol="1"/>
  <pivotFields count="14"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6">
        <item x="4"/>
        <item x="3"/>
        <item x="2"/>
        <item x="1"/>
        <item x="0"/>
        <item t="default"/>
      </items>
    </pivotField>
  </pivotFields>
  <rowFields count="1">
    <field x="13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unt of ID" fld="2" subtotal="count" baseField="0" baseItem="0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4" cacheId="1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10" firstHeaderRow="1" firstDataRow="1" firstDataCol="1"/>
  <pivotFields count="14"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7">
        <item x="5"/>
        <item x="4"/>
        <item x="1"/>
        <item x="2"/>
        <item x="3"/>
        <item x="0"/>
        <item t="default"/>
      </items>
    </pivotField>
  </pivotFields>
  <rowFields count="1">
    <field x="1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unt of ID" fld="2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7"/>
  <sheetViews>
    <sheetView workbookViewId="0">
      <selection sqref="A1:XFD1"/>
    </sheetView>
  </sheetViews>
  <sheetFormatPr defaultRowHeight="15"/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74" spans="9:13">
      <c r="I74">
        <f>COUNTIF('2013'!I2:I41, 8)</f>
        <v>14</v>
      </c>
      <c r="J74" s="4" t="s">
        <v>23</v>
      </c>
      <c r="K74">
        <f>COUNTIF('2013'!K2:K41, "R")</f>
        <v>23</v>
      </c>
      <c r="L74">
        <f>AVERAGE('2013'!L2:L41)</f>
        <v>28.774999999999999</v>
      </c>
      <c r="M74">
        <f>COUNTIF('2013'!M2:M41, "F")</f>
        <v>28</v>
      </c>
    </row>
    <row r="75" spans="9:13">
      <c r="J75" s="4" t="s">
        <v>31</v>
      </c>
      <c r="K75">
        <f>72-K74</f>
        <v>49</v>
      </c>
      <c r="M75">
        <f>M74/72</f>
        <v>0.3888888888888889</v>
      </c>
    </row>
    <row r="76" spans="9:13">
      <c r="J76" s="4" t="s">
        <v>457</v>
      </c>
      <c r="K76">
        <f>K75/72</f>
        <v>0.68055555555555558</v>
      </c>
    </row>
    <row r="77" spans="9:13">
      <c r="J77" s="4" t="s">
        <v>458</v>
      </c>
      <c r="K77">
        <f>K74/72</f>
        <v>0.31944444444444442</v>
      </c>
      <c r="L77" t="s">
        <v>464</v>
      </c>
    </row>
  </sheetData>
  <sortState ref="A2:N91">
    <sortCondition ref="H2:H9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B13"/>
  <sheetViews>
    <sheetView workbookViewId="0">
      <selection activeCell="A14" sqref="A14"/>
    </sheetView>
  </sheetViews>
  <sheetFormatPr defaultRowHeight="15"/>
  <cols>
    <col min="1" max="1" width="16.28515625" bestFit="1" customWidth="1"/>
    <col min="2" max="2" width="10.85546875" bestFit="1" customWidth="1"/>
  </cols>
  <sheetData>
    <row r="3" spans="1:2">
      <c r="A3" s="5" t="s">
        <v>459</v>
      </c>
      <c r="B3" t="s">
        <v>461</v>
      </c>
    </row>
    <row r="4" spans="1:2">
      <c r="A4" s="6" t="s">
        <v>263</v>
      </c>
      <c r="B4" s="7">
        <v>1</v>
      </c>
    </row>
    <row r="5" spans="1:2">
      <c r="A5" s="6" t="s">
        <v>110</v>
      </c>
      <c r="B5" s="7">
        <v>4</v>
      </c>
    </row>
    <row r="6" spans="1:2">
      <c r="A6" s="6" t="s">
        <v>126</v>
      </c>
      <c r="B6" s="7">
        <v>5</v>
      </c>
    </row>
    <row r="7" spans="1:2">
      <c r="A7" s="6" t="s">
        <v>32</v>
      </c>
      <c r="B7" s="7">
        <v>3</v>
      </c>
    </row>
    <row r="8" spans="1:2">
      <c r="A8" s="6" t="s">
        <v>245</v>
      </c>
      <c r="B8" s="7">
        <v>2</v>
      </c>
    </row>
    <row r="9" spans="1:2">
      <c r="A9" s="6" t="s">
        <v>25</v>
      </c>
      <c r="B9" s="7">
        <v>57</v>
      </c>
    </row>
    <row r="10" spans="1:2">
      <c r="A10" s="6" t="s">
        <v>460</v>
      </c>
      <c r="B10" s="7">
        <v>72</v>
      </c>
    </row>
    <row r="12" spans="1:2">
      <c r="A12" s="6" t="s">
        <v>462</v>
      </c>
      <c r="B12">
        <v>15</v>
      </c>
    </row>
    <row r="13" spans="1:2">
      <c r="A13" s="6" t="s">
        <v>463</v>
      </c>
      <c r="B13">
        <f>B12/72</f>
        <v>0.20833333333333334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73"/>
  <sheetViews>
    <sheetView topLeftCell="A73" workbookViewId="0">
      <selection sqref="A1:XFD1048576"/>
    </sheetView>
  </sheetViews>
  <sheetFormatPr defaultRowHeight="15"/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45">
      <c r="A2" s="2" t="s">
        <v>250</v>
      </c>
      <c r="B2" s="2" t="s">
        <v>251</v>
      </c>
      <c r="C2" s="2" t="s">
        <v>252</v>
      </c>
      <c r="D2" s="2" t="s">
        <v>17</v>
      </c>
      <c r="E2" s="2" t="s">
        <v>253</v>
      </c>
      <c r="F2" s="2" t="s">
        <v>254</v>
      </c>
      <c r="G2" s="2" t="s">
        <v>20</v>
      </c>
      <c r="H2" s="2" t="s">
        <v>21</v>
      </c>
      <c r="I2" s="3">
        <v>12</v>
      </c>
      <c r="J2" s="2" t="s">
        <v>22</v>
      </c>
      <c r="K2" s="2" t="s">
        <v>23</v>
      </c>
      <c r="L2" s="3">
        <v>21</v>
      </c>
      <c r="M2" s="2" t="s">
        <v>38</v>
      </c>
      <c r="N2" s="2" t="s">
        <v>25</v>
      </c>
    </row>
    <row r="3" spans="1:14" ht="45">
      <c r="A3" s="2" t="s">
        <v>225</v>
      </c>
      <c r="B3" s="2" t="s">
        <v>226</v>
      </c>
      <c r="C3" s="2" t="s">
        <v>227</v>
      </c>
      <c r="D3" s="2" t="s">
        <v>17</v>
      </c>
      <c r="E3" s="2" t="s">
        <v>228</v>
      </c>
      <c r="F3" s="2" t="s">
        <v>229</v>
      </c>
      <c r="G3" s="2" t="s">
        <v>20</v>
      </c>
      <c r="H3" s="2" t="s">
        <v>17</v>
      </c>
      <c r="I3" s="3">
        <v>12</v>
      </c>
      <c r="J3" s="2" t="s">
        <v>22</v>
      </c>
      <c r="K3" s="2" t="s">
        <v>31</v>
      </c>
      <c r="L3" s="3">
        <v>21</v>
      </c>
      <c r="M3" s="2" t="s">
        <v>24</v>
      </c>
      <c r="N3" s="2" t="s">
        <v>25</v>
      </c>
    </row>
    <row r="4" spans="1:14" ht="45">
      <c r="A4" s="2" t="s">
        <v>439</v>
      </c>
      <c r="B4" s="2" t="s">
        <v>440</v>
      </c>
      <c r="C4" s="2" t="s">
        <v>441</v>
      </c>
      <c r="D4" s="2" t="s">
        <v>17</v>
      </c>
      <c r="E4" s="2" t="s">
        <v>442</v>
      </c>
      <c r="F4" s="2" t="s">
        <v>84</v>
      </c>
      <c r="G4" s="2" t="s">
        <v>20</v>
      </c>
      <c r="H4" s="2" t="s">
        <v>17</v>
      </c>
      <c r="I4" s="3">
        <v>12</v>
      </c>
      <c r="J4" s="2" t="s">
        <v>22</v>
      </c>
      <c r="K4" s="2" t="s">
        <v>31</v>
      </c>
      <c r="L4" s="3">
        <v>22</v>
      </c>
      <c r="M4" s="2" t="s">
        <v>24</v>
      </c>
      <c r="N4" s="2" t="s">
        <v>25</v>
      </c>
    </row>
    <row r="5" spans="1:14" ht="45">
      <c r="A5" s="2" t="s">
        <v>390</v>
      </c>
      <c r="B5" s="2" t="s">
        <v>391</v>
      </c>
      <c r="C5" s="2" t="s">
        <v>392</v>
      </c>
      <c r="D5" s="2" t="s">
        <v>17</v>
      </c>
      <c r="E5" s="2" t="s">
        <v>393</v>
      </c>
      <c r="F5" s="2" t="s">
        <v>394</v>
      </c>
      <c r="G5" s="2" t="s">
        <v>20</v>
      </c>
      <c r="H5" s="2" t="s">
        <v>21</v>
      </c>
      <c r="I5" s="3">
        <v>12</v>
      </c>
      <c r="J5" s="2" t="s">
        <v>22</v>
      </c>
      <c r="K5" s="2" t="s">
        <v>23</v>
      </c>
      <c r="L5" s="3">
        <v>23</v>
      </c>
      <c r="M5" s="2" t="s">
        <v>24</v>
      </c>
      <c r="N5" s="2" t="s">
        <v>25</v>
      </c>
    </row>
    <row r="6" spans="1:14" ht="45">
      <c r="A6" s="2" t="s">
        <v>39</v>
      </c>
      <c r="B6" s="2" t="s">
        <v>40</v>
      </c>
      <c r="C6" s="2" t="s">
        <v>41</v>
      </c>
      <c r="D6" s="2" t="s">
        <v>17</v>
      </c>
      <c r="E6" s="2" t="s">
        <v>42</v>
      </c>
      <c r="F6" s="2" t="s">
        <v>43</v>
      </c>
      <c r="G6" s="2" t="s">
        <v>20</v>
      </c>
      <c r="H6" s="2" t="s">
        <v>17</v>
      </c>
      <c r="I6" s="3">
        <v>12</v>
      </c>
      <c r="J6" s="2" t="s">
        <v>22</v>
      </c>
      <c r="K6" s="2" t="s">
        <v>31</v>
      </c>
      <c r="L6" s="3">
        <v>23</v>
      </c>
      <c r="M6" s="2" t="s">
        <v>24</v>
      </c>
      <c r="N6" s="2" t="s">
        <v>25</v>
      </c>
    </row>
    <row r="7" spans="1:14" ht="45">
      <c r="A7" s="2" t="s">
        <v>80</v>
      </c>
      <c r="B7" s="2" t="s">
        <v>81</v>
      </c>
      <c r="C7" s="2" t="s">
        <v>82</v>
      </c>
      <c r="D7" s="2" t="s">
        <v>17</v>
      </c>
      <c r="E7" s="2" t="s">
        <v>83</v>
      </c>
      <c r="F7" s="2" t="s">
        <v>84</v>
      </c>
      <c r="G7" s="2" t="s">
        <v>20</v>
      </c>
      <c r="H7" s="2" t="s">
        <v>17</v>
      </c>
      <c r="I7" s="3">
        <v>12</v>
      </c>
      <c r="J7" s="2" t="s">
        <v>22</v>
      </c>
      <c r="K7" s="2" t="s">
        <v>31</v>
      </c>
      <c r="L7" s="3">
        <v>23</v>
      </c>
      <c r="M7" s="2" t="s">
        <v>24</v>
      </c>
      <c r="N7" s="2" t="s">
        <v>25</v>
      </c>
    </row>
    <row r="8" spans="1:14" ht="45">
      <c r="A8" s="2" t="s">
        <v>50</v>
      </c>
      <c r="B8" s="2" t="s">
        <v>51</v>
      </c>
      <c r="C8" s="2" t="s">
        <v>52</v>
      </c>
      <c r="D8" s="2" t="s">
        <v>17</v>
      </c>
      <c r="E8" s="2" t="s">
        <v>53</v>
      </c>
      <c r="F8" s="2" t="s">
        <v>54</v>
      </c>
      <c r="G8" s="2" t="s">
        <v>20</v>
      </c>
      <c r="H8" s="2" t="s">
        <v>21</v>
      </c>
      <c r="I8" s="3">
        <v>12</v>
      </c>
      <c r="J8" s="2" t="s">
        <v>22</v>
      </c>
      <c r="K8" s="2" t="s">
        <v>31</v>
      </c>
      <c r="L8" s="3">
        <v>24</v>
      </c>
      <c r="M8" s="2" t="s">
        <v>24</v>
      </c>
      <c r="N8" s="2" t="s">
        <v>25</v>
      </c>
    </row>
    <row r="9" spans="1:14" ht="45">
      <c r="A9" s="2" t="s">
        <v>151</v>
      </c>
      <c r="B9" s="2" t="s">
        <v>152</v>
      </c>
      <c r="C9" s="2" t="s">
        <v>153</v>
      </c>
      <c r="D9" s="2" t="s">
        <v>17</v>
      </c>
      <c r="E9" s="2" t="s">
        <v>154</v>
      </c>
      <c r="F9" s="2" t="s">
        <v>155</v>
      </c>
      <c r="G9" s="2" t="s">
        <v>20</v>
      </c>
      <c r="H9" s="2" t="s">
        <v>21</v>
      </c>
      <c r="I9" s="3">
        <v>8</v>
      </c>
      <c r="J9" s="2" t="s">
        <v>22</v>
      </c>
      <c r="K9" s="2" t="s">
        <v>31</v>
      </c>
      <c r="L9" s="3">
        <v>24</v>
      </c>
      <c r="M9" s="2" t="s">
        <v>24</v>
      </c>
      <c r="N9" s="2" t="s">
        <v>25</v>
      </c>
    </row>
    <row r="10" spans="1:14" ht="45">
      <c r="A10" s="2" t="s">
        <v>156</v>
      </c>
      <c r="B10" s="2" t="s">
        <v>157</v>
      </c>
      <c r="C10" s="2" t="s">
        <v>158</v>
      </c>
      <c r="D10" s="2" t="s">
        <v>17</v>
      </c>
      <c r="E10" s="2" t="s">
        <v>159</v>
      </c>
      <c r="F10" s="2" t="s">
        <v>160</v>
      </c>
      <c r="G10" s="2" t="s">
        <v>20</v>
      </c>
      <c r="H10" s="2" t="s">
        <v>21</v>
      </c>
      <c r="I10" s="3">
        <v>12</v>
      </c>
      <c r="J10" s="2" t="s">
        <v>22</v>
      </c>
      <c r="K10" s="2" t="s">
        <v>31</v>
      </c>
      <c r="L10" s="3">
        <v>24</v>
      </c>
      <c r="M10" s="2" t="s">
        <v>24</v>
      </c>
      <c r="N10" s="2" t="s">
        <v>25</v>
      </c>
    </row>
    <row r="11" spans="1:14" ht="45">
      <c r="A11" s="2" t="s">
        <v>70</v>
      </c>
      <c r="B11" s="2" t="s">
        <v>71</v>
      </c>
      <c r="C11" s="2" t="s">
        <v>72</v>
      </c>
      <c r="D11" s="2" t="s">
        <v>17</v>
      </c>
      <c r="E11" s="2" t="s">
        <v>73</v>
      </c>
      <c r="F11" s="2" t="s">
        <v>74</v>
      </c>
      <c r="G11" s="2" t="s">
        <v>20</v>
      </c>
      <c r="H11" s="2" t="s">
        <v>17</v>
      </c>
      <c r="I11" s="3">
        <v>12</v>
      </c>
      <c r="J11" s="2" t="s">
        <v>22</v>
      </c>
      <c r="K11" s="2" t="s">
        <v>31</v>
      </c>
      <c r="L11" s="3">
        <v>24</v>
      </c>
      <c r="M11" s="2" t="s">
        <v>38</v>
      </c>
      <c r="N11" s="2" t="s">
        <v>25</v>
      </c>
    </row>
    <row r="12" spans="1:14" ht="45">
      <c r="A12" s="2" t="s">
        <v>111</v>
      </c>
      <c r="B12" s="2" t="s">
        <v>112</v>
      </c>
      <c r="C12" s="2" t="s">
        <v>113</v>
      </c>
      <c r="D12" s="2" t="s">
        <v>17</v>
      </c>
      <c r="E12" s="2" t="s">
        <v>114</v>
      </c>
      <c r="F12" s="2" t="s">
        <v>115</v>
      </c>
      <c r="G12" s="2" t="s">
        <v>20</v>
      </c>
      <c r="H12" s="2" t="s">
        <v>17</v>
      </c>
      <c r="I12" s="3">
        <v>12</v>
      </c>
      <c r="J12" s="2" t="s">
        <v>22</v>
      </c>
      <c r="K12" s="2" t="s">
        <v>23</v>
      </c>
      <c r="L12" s="3">
        <v>24</v>
      </c>
      <c r="M12" s="2" t="s">
        <v>24</v>
      </c>
      <c r="N12" s="2" t="s">
        <v>25</v>
      </c>
    </row>
    <row r="13" spans="1:14" ht="45">
      <c r="A13" s="2" t="s">
        <v>189</v>
      </c>
      <c r="B13" s="2" t="s">
        <v>190</v>
      </c>
      <c r="C13" s="2" t="s">
        <v>191</v>
      </c>
      <c r="D13" s="2" t="s">
        <v>17</v>
      </c>
      <c r="E13" s="2" t="s">
        <v>192</v>
      </c>
      <c r="F13" s="2" t="s">
        <v>193</v>
      </c>
      <c r="G13" s="2" t="s">
        <v>20</v>
      </c>
      <c r="H13" s="2" t="s">
        <v>17</v>
      </c>
      <c r="I13" s="3">
        <v>12</v>
      </c>
      <c r="J13" s="2" t="s">
        <v>22</v>
      </c>
      <c r="K13" s="2" t="s">
        <v>23</v>
      </c>
      <c r="L13" s="3">
        <v>24</v>
      </c>
      <c r="M13" s="2" t="s">
        <v>24</v>
      </c>
      <c r="N13" s="2" t="s">
        <v>126</v>
      </c>
    </row>
    <row r="14" spans="1:14" ht="45">
      <c r="A14" s="2" t="s">
        <v>199</v>
      </c>
      <c r="B14" s="2" t="s">
        <v>200</v>
      </c>
      <c r="C14" s="2" t="s">
        <v>201</v>
      </c>
      <c r="D14" s="2" t="s">
        <v>17</v>
      </c>
      <c r="E14" s="2" t="s">
        <v>202</v>
      </c>
      <c r="F14" s="2" t="s">
        <v>203</v>
      </c>
      <c r="G14" s="2" t="s">
        <v>20</v>
      </c>
      <c r="H14" s="2" t="s">
        <v>17</v>
      </c>
      <c r="I14" s="3">
        <v>12</v>
      </c>
      <c r="J14" s="2" t="s">
        <v>22</v>
      </c>
      <c r="K14" s="2" t="s">
        <v>31</v>
      </c>
      <c r="L14" s="3">
        <v>24</v>
      </c>
      <c r="M14" s="2" t="s">
        <v>38</v>
      </c>
      <c r="N14" s="2" t="s">
        <v>25</v>
      </c>
    </row>
    <row r="15" spans="1:14" ht="45">
      <c r="A15" s="2" t="s">
        <v>415</v>
      </c>
      <c r="B15" s="2" t="s">
        <v>416</v>
      </c>
      <c r="C15" s="2" t="s">
        <v>417</v>
      </c>
      <c r="D15" s="2" t="s">
        <v>17</v>
      </c>
      <c r="E15" s="2" t="s">
        <v>418</v>
      </c>
      <c r="F15" s="2" t="s">
        <v>84</v>
      </c>
      <c r="G15" s="2" t="s">
        <v>20</v>
      </c>
      <c r="H15" s="2" t="s">
        <v>17</v>
      </c>
      <c r="I15" s="3">
        <v>12</v>
      </c>
      <c r="J15" s="2" t="s">
        <v>22</v>
      </c>
      <c r="K15" s="2" t="s">
        <v>23</v>
      </c>
      <c r="L15" s="3">
        <v>24</v>
      </c>
      <c r="M15" s="2" t="s">
        <v>24</v>
      </c>
      <c r="N15" s="2" t="s">
        <v>25</v>
      </c>
    </row>
    <row r="16" spans="1:14" ht="45">
      <c r="A16" s="2" t="s">
        <v>14</v>
      </c>
      <c r="B16" s="2" t="s">
        <v>15</v>
      </c>
      <c r="C16" s="2" t="s">
        <v>16</v>
      </c>
      <c r="D16" s="2" t="s">
        <v>17</v>
      </c>
      <c r="E16" s="2" t="s">
        <v>18</v>
      </c>
      <c r="F16" s="2" t="s">
        <v>19</v>
      </c>
      <c r="G16" s="2" t="s">
        <v>20</v>
      </c>
      <c r="H16" s="2" t="s">
        <v>21</v>
      </c>
      <c r="I16" s="3">
        <v>12</v>
      </c>
      <c r="J16" s="2" t="s">
        <v>22</v>
      </c>
      <c r="K16" s="2" t="s">
        <v>23</v>
      </c>
      <c r="L16" s="3">
        <v>25</v>
      </c>
      <c r="M16" s="2" t="s">
        <v>24</v>
      </c>
      <c r="N16" s="2" t="s">
        <v>25</v>
      </c>
    </row>
    <row r="17" spans="1:14" ht="60">
      <c r="A17" s="2" t="s">
        <v>194</v>
      </c>
      <c r="B17" s="2" t="s">
        <v>195</v>
      </c>
      <c r="C17" s="2" t="s">
        <v>196</v>
      </c>
      <c r="D17" s="2" t="s">
        <v>17</v>
      </c>
      <c r="E17" s="2" t="s">
        <v>197</v>
      </c>
      <c r="F17" s="2" t="s">
        <v>198</v>
      </c>
      <c r="G17" s="2" t="s">
        <v>20</v>
      </c>
      <c r="H17" s="2" t="s">
        <v>21</v>
      </c>
      <c r="I17" s="3">
        <v>12</v>
      </c>
      <c r="J17" s="2" t="s">
        <v>22</v>
      </c>
      <c r="K17" s="2" t="s">
        <v>23</v>
      </c>
      <c r="L17" s="3">
        <v>25</v>
      </c>
      <c r="M17" s="2" t="s">
        <v>24</v>
      </c>
      <c r="N17" s="2" t="s">
        <v>25</v>
      </c>
    </row>
    <row r="18" spans="1:14" ht="45">
      <c r="A18" s="2" t="s">
        <v>386</v>
      </c>
      <c r="B18" s="2" t="s">
        <v>137</v>
      </c>
      <c r="C18" s="2" t="s">
        <v>387</v>
      </c>
      <c r="D18" s="2" t="s">
        <v>17</v>
      </c>
      <c r="E18" s="2" t="s">
        <v>388</v>
      </c>
      <c r="F18" s="2" t="s">
        <v>389</v>
      </c>
      <c r="G18" s="2" t="s">
        <v>20</v>
      </c>
      <c r="H18" s="2" t="s">
        <v>21</v>
      </c>
      <c r="I18" s="3">
        <v>12</v>
      </c>
      <c r="J18" s="2" t="s">
        <v>22</v>
      </c>
      <c r="K18" s="2" t="s">
        <v>23</v>
      </c>
      <c r="L18" s="3">
        <v>25</v>
      </c>
      <c r="M18" s="2" t="s">
        <v>24</v>
      </c>
      <c r="N18" s="2" t="s">
        <v>25</v>
      </c>
    </row>
    <row r="19" spans="1:14" ht="45">
      <c r="A19" s="2" t="s">
        <v>434</v>
      </c>
      <c r="B19" s="2" t="s">
        <v>435</v>
      </c>
      <c r="C19" s="2" t="s">
        <v>436</v>
      </c>
      <c r="D19" s="2" t="s">
        <v>17</v>
      </c>
      <c r="E19" s="2" t="s">
        <v>437</v>
      </c>
      <c r="F19" s="2" t="s">
        <v>438</v>
      </c>
      <c r="G19" s="2" t="s">
        <v>20</v>
      </c>
      <c r="H19" s="2" t="s">
        <v>21</v>
      </c>
      <c r="I19" s="3">
        <v>12</v>
      </c>
      <c r="J19" s="2" t="s">
        <v>22</v>
      </c>
      <c r="K19" s="2" t="s">
        <v>23</v>
      </c>
      <c r="L19" s="3">
        <v>25</v>
      </c>
      <c r="M19" s="2" t="s">
        <v>24</v>
      </c>
      <c r="N19" s="2" t="s">
        <v>25</v>
      </c>
    </row>
    <row r="20" spans="1:14" ht="45">
      <c r="A20" s="2" t="s">
        <v>452</v>
      </c>
      <c r="B20" s="2" t="s">
        <v>453</v>
      </c>
      <c r="C20" s="2" t="s">
        <v>454</v>
      </c>
      <c r="D20" s="2" t="s">
        <v>17</v>
      </c>
      <c r="E20" s="2" t="s">
        <v>455</v>
      </c>
      <c r="F20" s="2" t="s">
        <v>456</v>
      </c>
      <c r="G20" s="2" t="s">
        <v>20</v>
      </c>
      <c r="H20" s="2" t="s">
        <v>21</v>
      </c>
      <c r="I20" s="3">
        <v>12</v>
      </c>
      <c r="J20" s="2" t="s">
        <v>22</v>
      </c>
      <c r="K20" s="2" t="s">
        <v>23</v>
      </c>
      <c r="L20" s="3">
        <v>25</v>
      </c>
      <c r="M20" s="2" t="s">
        <v>38</v>
      </c>
      <c r="N20" s="2" t="s">
        <v>245</v>
      </c>
    </row>
    <row r="21" spans="1:14" ht="45">
      <c r="A21" s="2" t="s">
        <v>26</v>
      </c>
      <c r="B21" s="2" t="s">
        <v>27</v>
      </c>
      <c r="C21" s="2" t="s">
        <v>28</v>
      </c>
      <c r="D21" s="2" t="s">
        <v>17</v>
      </c>
      <c r="E21" s="2" t="s">
        <v>29</v>
      </c>
      <c r="F21" s="2" t="s">
        <v>30</v>
      </c>
      <c r="G21" s="2" t="s">
        <v>20</v>
      </c>
      <c r="H21" s="2" t="s">
        <v>17</v>
      </c>
      <c r="I21" s="3">
        <v>12</v>
      </c>
      <c r="J21" s="2" t="s">
        <v>22</v>
      </c>
      <c r="K21" s="2" t="s">
        <v>31</v>
      </c>
      <c r="L21" s="3">
        <v>25</v>
      </c>
      <c r="M21" s="2" t="s">
        <v>24</v>
      </c>
      <c r="N21" s="2" t="s">
        <v>32</v>
      </c>
    </row>
    <row r="22" spans="1:14" ht="45">
      <c r="A22" s="2" t="s">
        <v>33</v>
      </c>
      <c r="B22" s="2" t="s">
        <v>34</v>
      </c>
      <c r="C22" s="2" t="s">
        <v>35</v>
      </c>
      <c r="D22" s="2" t="s">
        <v>17</v>
      </c>
      <c r="E22" s="2" t="s">
        <v>36</v>
      </c>
      <c r="F22" s="2" t="s">
        <v>37</v>
      </c>
      <c r="G22" s="2" t="s">
        <v>20</v>
      </c>
      <c r="H22" s="2" t="s">
        <v>17</v>
      </c>
      <c r="I22" s="3">
        <v>12</v>
      </c>
      <c r="J22" s="2" t="s">
        <v>22</v>
      </c>
      <c r="K22" s="2" t="s">
        <v>31</v>
      </c>
      <c r="L22" s="3">
        <v>25</v>
      </c>
      <c r="M22" s="2" t="s">
        <v>38</v>
      </c>
      <c r="N22" s="2" t="s">
        <v>32</v>
      </c>
    </row>
    <row r="23" spans="1:14" ht="45">
      <c r="A23" s="2" t="s">
        <v>136</v>
      </c>
      <c r="B23" s="2" t="s">
        <v>137</v>
      </c>
      <c r="C23" s="2" t="s">
        <v>138</v>
      </c>
      <c r="D23" s="2" t="s">
        <v>17</v>
      </c>
      <c r="E23" s="2" t="s">
        <v>139</v>
      </c>
      <c r="F23" s="2" t="s">
        <v>140</v>
      </c>
      <c r="G23" s="2" t="s">
        <v>20</v>
      </c>
      <c r="H23" s="2" t="s">
        <v>17</v>
      </c>
      <c r="I23" s="3">
        <v>8</v>
      </c>
      <c r="J23" s="2" t="s">
        <v>22</v>
      </c>
      <c r="K23" s="2" t="s">
        <v>23</v>
      </c>
      <c r="L23" s="3">
        <v>25</v>
      </c>
      <c r="M23" s="2" t="s">
        <v>24</v>
      </c>
      <c r="N23" s="2" t="s">
        <v>25</v>
      </c>
    </row>
    <row r="24" spans="1:14" ht="45">
      <c r="A24" s="2" t="s">
        <v>240</v>
      </c>
      <c r="B24" s="2" t="s">
        <v>241</v>
      </c>
      <c r="C24" s="2" t="s">
        <v>242</v>
      </c>
      <c r="D24" s="2" t="s">
        <v>17</v>
      </c>
      <c r="E24" s="2" t="s">
        <v>243</v>
      </c>
      <c r="F24" s="2" t="s">
        <v>244</v>
      </c>
      <c r="G24" s="2" t="s">
        <v>20</v>
      </c>
      <c r="H24" s="2" t="s">
        <v>17</v>
      </c>
      <c r="I24" s="3">
        <v>8</v>
      </c>
      <c r="J24" s="2" t="s">
        <v>22</v>
      </c>
      <c r="K24" s="2" t="s">
        <v>23</v>
      </c>
      <c r="L24" s="3">
        <v>25</v>
      </c>
      <c r="M24" s="2" t="s">
        <v>24</v>
      </c>
      <c r="N24" s="2" t="s">
        <v>245</v>
      </c>
    </row>
    <row r="25" spans="1:14" ht="45">
      <c r="A25" s="2" t="s">
        <v>309</v>
      </c>
      <c r="B25" s="2" t="s">
        <v>310</v>
      </c>
      <c r="C25" s="2" t="s">
        <v>311</v>
      </c>
      <c r="D25" s="2" t="s">
        <v>17</v>
      </c>
      <c r="E25" s="2" t="s">
        <v>312</v>
      </c>
      <c r="F25" s="2" t="s">
        <v>84</v>
      </c>
      <c r="G25" s="2" t="s">
        <v>20</v>
      </c>
      <c r="H25" s="2" t="s">
        <v>17</v>
      </c>
      <c r="I25" s="3">
        <v>12</v>
      </c>
      <c r="J25" s="2" t="s">
        <v>22</v>
      </c>
      <c r="K25" s="2" t="s">
        <v>31</v>
      </c>
      <c r="L25" s="3">
        <v>25</v>
      </c>
      <c r="M25" s="2" t="s">
        <v>38</v>
      </c>
      <c r="N25" s="2" t="s">
        <v>110</v>
      </c>
    </row>
    <row r="26" spans="1:14" ht="45">
      <c r="A26" s="2" t="s">
        <v>402</v>
      </c>
      <c r="B26" s="2" t="s">
        <v>403</v>
      </c>
      <c r="C26" s="2" t="s">
        <v>404</v>
      </c>
      <c r="D26" s="2" t="s">
        <v>17</v>
      </c>
      <c r="E26" s="2" t="s">
        <v>405</v>
      </c>
      <c r="F26" s="2" t="s">
        <v>406</v>
      </c>
      <c r="G26" s="2" t="s">
        <v>49</v>
      </c>
      <c r="H26" s="2" t="s">
        <v>17</v>
      </c>
      <c r="I26" s="3">
        <v>8</v>
      </c>
      <c r="J26" s="2" t="s">
        <v>22</v>
      </c>
      <c r="K26" s="2" t="s">
        <v>23</v>
      </c>
      <c r="L26" s="3">
        <v>25</v>
      </c>
      <c r="M26" s="2" t="s">
        <v>24</v>
      </c>
      <c r="N26" s="2" t="s">
        <v>25</v>
      </c>
    </row>
    <row r="27" spans="1:14" ht="45">
      <c r="A27" s="2" t="s">
        <v>274</v>
      </c>
      <c r="B27" s="2" t="s">
        <v>275</v>
      </c>
      <c r="C27" s="2" t="s">
        <v>276</v>
      </c>
      <c r="D27" s="2" t="s">
        <v>17</v>
      </c>
      <c r="E27" s="2" t="s">
        <v>277</v>
      </c>
      <c r="F27" s="2" t="s">
        <v>278</v>
      </c>
      <c r="G27" s="2" t="s">
        <v>20</v>
      </c>
      <c r="H27" s="2" t="s">
        <v>21</v>
      </c>
      <c r="I27" s="3">
        <v>8</v>
      </c>
      <c r="J27" s="2" t="s">
        <v>22</v>
      </c>
      <c r="K27" s="2" t="s">
        <v>23</v>
      </c>
      <c r="L27" s="3">
        <v>26</v>
      </c>
      <c r="M27" s="2" t="s">
        <v>24</v>
      </c>
      <c r="N27" s="2" t="s">
        <v>25</v>
      </c>
    </row>
    <row r="28" spans="1:14" ht="45">
      <c r="A28" s="2" t="s">
        <v>359</v>
      </c>
      <c r="B28" s="2" t="s">
        <v>360</v>
      </c>
      <c r="C28" s="2" t="s">
        <v>361</v>
      </c>
      <c r="D28" s="2" t="s">
        <v>17</v>
      </c>
      <c r="E28" s="2" t="s">
        <v>362</v>
      </c>
      <c r="F28" s="2" t="s">
        <v>363</v>
      </c>
      <c r="G28" s="2" t="s">
        <v>20</v>
      </c>
      <c r="H28" s="2" t="s">
        <v>17</v>
      </c>
      <c r="I28" s="3">
        <v>12</v>
      </c>
      <c r="J28" s="2" t="s">
        <v>22</v>
      </c>
      <c r="K28" s="2" t="s">
        <v>31</v>
      </c>
      <c r="L28" s="3">
        <v>26</v>
      </c>
      <c r="M28" s="2" t="s">
        <v>24</v>
      </c>
      <c r="N28" s="2" t="s">
        <v>25</v>
      </c>
    </row>
    <row r="29" spans="1:14" ht="45">
      <c r="A29" s="2" t="s">
        <v>371</v>
      </c>
      <c r="B29" s="2" t="s">
        <v>372</v>
      </c>
      <c r="C29" s="2" t="s">
        <v>373</v>
      </c>
      <c r="D29" s="2" t="s">
        <v>17</v>
      </c>
      <c r="E29" s="2" t="s">
        <v>374</v>
      </c>
      <c r="F29" s="2" t="s">
        <v>375</v>
      </c>
      <c r="G29" s="2" t="s">
        <v>49</v>
      </c>
      <c r="H29" s="2" t="s">
        <v>17</v>
      </c>
      <c r="I29" s="3">
        <v>12</v>
      </c>
      <c r="J29" s="2" t="s">
        <v>22</v>
      </c>
      <c r="K29" s="2" t="s">
        <v>23</v>
      </c>
      <c r="L29" s="3">
        <v>26</v>
      </c>
      <c r="M29" s="2" t="s">
        <v>38</v>
      </c>
      <c r="N29" s="2" t="s">
        <v>126</v>
      </c>
    </row>
    <row r="30" spans="1:14" ht="45">
      <c r="A30" s="2" t="s">
        <v>90</v>
      </c>
      <c r="B30" s="2" t="s">
        <v>91</v>
      </c>
      <c r="C30" s="2" t="s">
        <v>92</v>
      </c>
      <c r="D30" s="2" t="s">
        <v>17</v>
      </c>
      <c r="E30" s="2" t="s">
        <v>93</v>
      </c>
      <c r="F30" s="2" t="s">
        <v>94</v>
      </c>
      <c r="G30" s="2" t="s">
        <v>20</v>
      </c>
      <c r="H30" s="2" t="s">
        <v>21</v>
      </c>
      <c r="I30" s="3">
        <v>8</v>
      </c>
      <c r="J30" s="2" t="s">
        <v>22</v>
      </c>
      <c r="K30" s="2" t="s">
        <v>23</v>
      </c>
      <c r="L30" s="3">
        <v>27</v>
      </c>
      <c r="M30" s="2" t="s">
        <v>24</v>
      </c>
      <c r="N30" s="2" t="s">
        <v>25</v>
      </c>
    </row>
    <row r="31" spans="1:14" ht="45">
      <c r="A31" s="2" t="s">
        <v>95</v>
      </c>
      <c r="B31" s="2" t="s">
        <v>96</v>
      </c>
      <c r="C31" s="2" t="s">
        <v>97</v>
      </c>
      <c r="D31" s="2" t="s">
        <v>17</v>
      </c>
      <c r="E31" s="2" t="s">
        <v>98</v>
      </c>
      <c r="F31" s="2" t="s">
        <v>99</v>
      </c>
      <c r="G31" s="2" t="s">
        <v>20</v>
      </c>
      <c r="H31" s="2" t="s">
        <v>17</v>
      </c>
      <c r="I31" s="3">
        <v>12</v>
      </c>
      <c r="J31" s="2" t="s">
        <v>22</v>
      </c>
      <c r="K31" s="2" t="s">
        <v>23</v>
      </c>
      <c r="L31" s="3">
        <v>27</v>
      </c>
      <c r="M31" s="2" t="s">
        <v>24</v>
      </c>
      <c r="N31" s="2" t="s">
        <v>25</v>
      </c>
    </row>
    <row r="32" spans="1:14" ht="45">
      <c r="A32" s="2" t="s">
        <v>424</v>
      </c>
      <c r="B32" s="2" t="s">
        <v>425</v>
      </c>
      <c r="C32" s="2" t="s">
        <v>426</v>
      </c>
      <c r="D32" s="2" t="s">
        <v>17</v>
      </c>
      <c r="E32" s="2" t="s">
        <v>427</v>
      </c>
      <c r="F32" s="2" t="s">
        <v>428</v>
      </c>
      <c r="G32" s="2" t="s">
        <v>49</v>
      </c>
      <c r="H32" s="2" t="s">
        <v>17</v>
      </c>
      <c r="I32" s="3">
        <v>12</v>
      </c>
      <c r="J32" s="2" t="s">
        <v>22</v>
      </c>
      <c r="K32" s="2" t="s">
        <v>31</v>
      </c>
      <c r="L32" s="3">
        <v>27</v>
      </c>
      <c r="M32" s="2" t="s">
        <v>24</v>
      </c>
      <c r="N32" s="2" t="s">
        <v>25</v>
      </c>
    </row>
    <row r="33" spans="1:14" ht="45">
      <c r="A33" s="2" t="s">
        <v>170</v>
      </c>
      <c r="B33" s="2" t="s">
        <v>171</v>
      </c>
      <c r="C33" s="2" t="s">
        <v>172</v>
      </c>
      <c r="D33" s="2" t="s">
        <v>17</v>
      </c>
      <c r="E33" s="2" t="s">
        <v>173</v>
      </c>
      <c r="F33" s="2" t="s">
        <v>174</v>
      </c>
      <c r="G33" s="2" t="s">
        <v>20</v>
      </c>
      <c r="H33" s="2" t="s">
        <v>21</v>
      </c>
      <c r="I33" s="3">
        <v>12</v>
      </c>
      <c r="J33" s="2" t="s">
        <v>22</v>
      </c>
      <c r="K33" s="2" t="s">
        <v>23</v>
      </c>
      <c r="L33" s="3">
        <v>28</v>
      </c>
      <c r="M33" s="2" t="s">
        <v>24</v>
      </c>
      <c r="N33" s="2" t="s">
        <v>25</v>
      </c>
    </row>
    <row r="34" spans="1:14" ht="45">
      <c r="A34" s="2" t="s">
        <v>230</v>
      </c>
      <c r="B34" s="2" t="s">
        <v>231</v>
      </c>
      <c r="C34" s="2" t="s">
        <v>232</v>
      </c>
      <c r="D34" s="2" t="s">
        <v>17</v>
      </c>
      <c r="E34" s="2" t="s">
        <v>233</v>
      </c>
      <c r="F34" s="2" t="s">
        <v>234</v>
      </c>
      <c r="G34" s="2" t="s">
        <v>20</v>
      </c>
      <c r="H34" s="2" t="s">
        <v>21</v>
      </c>
      <c r="I34" s="3">
        <v>12</v>
      </c>
      <c r="J34" s="2" t="s">
        <v>22</v>
      </c>
      <c r="K34" s="2" t="s">
        <v>31</v>
      </c>
      <c r="L34" s="3">
        <v>28</v>
      </c>
      <c r="M34" s="2" t="s">
        <v>24</v>
      </c>
      <c r="N34" s="2" t="s">
        <v>25</v>
      </c>
    </row>
    <row r="35" spans="1:14" ht="45">
      <c r="A35" s="2" t="s">
        <v>340</v>
      </c>
      <c r="B35" s="2" t="s">
        <v>341</v>
      </c>
      <c r="C35" s="2" t="s">
        <v>342</v>
      </c>
      <c r="D35" s="2" t="s">
        <v>17</v>
      </c>
      <c r="E35" s="2" t="s">
        <v>343</v>
      </c>
      <c r="F35" s="2" t="s">
        <v>344</v>
      </c>
      <c r="G35" s="2" t="s">
        <v>20</v>
      </c>
      <c r="H35" s="2" t="s">
        <v>21</v>
      </c>
      <c r="I35" s="3">
        <v>12</v>
      </c>
      <c r="J35" s="2" t="s">
        <v>22</v>
      </c>
      <c r="K35" s="2" t="s">
        <v>23</v>
      </c>
      <c r="L35" s="3">
        <v>28</v>
      </c>
      <c r="M35" s="2" t="s">
        <v>24</v>
      </c>
      <c r="N35" s="2" t="s">
        <v>25</v>
      </c>
    </row>
    <row r="36" spans="1:14" ht="45">
      <c r="A36" s="2" t="s">
        <v>407</v>
      </c>
      <c r="B36" s="2" t="s">
        <v>408</v>
      </c>
      <c r="C36" s="2" t="s">
        <v>409</v>
      </c>
      <c r="D36" s="2" t="s">
        <v>17</v>
      </c>
      <c r="E36" s="2" t="s">
        <v>410</v>
      </c>
      <c r="F36" s="2" t="s">
        <v>84</v>
      </c>
      <c r="G36" s="2" t="s">
        <v>20</v>
      </c>
      <c r="H36" s="2" t="s">
        <v>21</v>
      </c>
      <c r="I36" s="3">
        <v>12</v>
      </c>
      <c r="J36" s="2" t="s">
        <v>22</v>
      </c>
      <c r="K36" s="2" t="s">
        <v>23</v>
      </c>
      <c r="L36" s="3">
        <v>28</v>
      </c>
      <c r="M36" s="2" t="s">
        <v>38</v>
      </c>
      <c r="N36" s="2" t="s">
        <v>32</v>
      </c>
    </row>
    <row r="37" spans="1:14" ht="45">
      <c r="A37" s="2" t="s">
        <v>65</v>
      </c>
      <c r="B37" s="2" t="s">
        <v>66</v>
      </c>
      <c r="C37" s="2" t="s">
        <v>67</v>
      </c>
      <c r="D37" s="2" t="s">
        <v>17</v>
      </c>
      <c r="E37" s="2" t="s">
        <v>68</v>
      </c>
      <c r="F37" s="2" t="s">
        <v>69</v>
      </c>
      <c r="G37" s="2" t="s">
        <v>20</v>
      </c>
      <c r="H37" s="2" t="s">
        <v>17</v>
      </c>
      <c r="I37" s="3">
        <v>12</v>
      </c>
      <c r="J37" s="2" t="s">
        <v>22</v>
      </c>
      <c r="K37" s="2" t="s">
        <v>31</v>
      </c>
      <c r="L37" s="3">
        <v>28</v>
      </c>
      <c r="M37" s="2" t="s">
        <v>38</v>
      </c>
      <c r="N37" s="2" t="s">
        <v>25</v>
      </c>
    </row>
    <row r="38" spans="1:14" ht="45">
      <c r="A38" s="2" t="s">
        <v>127</v>
      </c>
      <c r="B38" s="2" t="s">
        <v>128</v>
      </c>
      <c r="C38" s="2" t="s">
        <v>129</v>
      </c>
      <c r="D38" s="2" t="s">
        <v>17</v>
      </c>
      <c r="E38" s="2" t="s">
        <v>130</v>
      </c>
      <c r="F38" s="2" t="s">
        <v>131</v>
      </c>
      <c r="G38" s="2" t="s">
        <v>20</v>
      </c>
      <c r="H38" s="2" t="s">
        <v>17</v>
      </c>
      <c r="I38" s="3">
        <v>12</v>
      </c>
      <c r="J38" s="2" t="s">
        <v>22</v>
      </c>
      <c r="K38" s="2" t="s">
        <v>23</v>
      </c>
      <c r="L38" s="3">
        <v>28</v>
      </c>
      <c r="M38" s="2" t="s">
        <v>38</v>
      </c>
      <c r="N38" s="2" t="s">
        <v>25</v>
      </c>
    </row>
    <row r="39" spans="1:14" ht="45">
      <c r="A39" s="2" t="s">
        <v>132</v>
      </c>
      <c r="B39" s="2" t="s">
        <v>91</v>
      </c>
      <c r="C39" s="2" t="s">
        <v>133</v>
      </c>
      <c r="D39" s="2" t="s">
        <v>17</v>
      </c>
      <c r="E39" s="2" t="s">
        <v>134</v>
      </c>
      <c r="F39" s="2" t="s">
        <v>135</v>
      </c>
      <c r="G39" s="2" t="s">
        <v>20</v>
      </c>
      <c r="H39" s="2" t="s">
        <v>17</v>
      </c>
      <c r="I39" s="3">
        <v>12</v>
      </c>
      <c r="J39" s="2" t="s">
        <v>22</v>
      </c>
      <c r="K39" s="2" t="s">
        <v>23</v>
      </c>
      <c r="L39" s="3">
        <v>28</v>
      </c>
      <c r="M39" s="2" t="s">
        <v>24</v>
      </c>
      <c r="N39" s="2" t="s">
        <v>25</v>
      </c>
    </row>
    <row r="40" spans="1:14" ht="45">
      <c r="A40" s="2" t="s">
        <v>398</v>
      </c>
      <c r="B40" s="2" t="s">
        <v>91</v>
      </c>
      <c r="C40" s="2" t="s">
        <v>399</v>
      </c>
      <c r="D40" s="2" t="s">
        <v>17</v>
      </c>
      <c r="E40" s="2" t="s">
        <v>400</v>
      </c>
      <c r="F40" s="2" t="s">
        <v>401</v>
      </c>
      <c r="G40" s="2" t="s">
        <v>20</v>
      </c>
      <c r="H40" s="2" t="s">
        <v>17</v>
      </c>
      <c r="I40" s="3">
        <v>8</v>
      </c>
      <c r="J40" s="2" t="s">
        <v>22</v>
      </c>
      <c r="K40" s="2" t="s">
        <v>23</v>
      </c>
      <c r="L40" s="3">
        <v>28</v>
      </c>
      <c r="M40" s="2" t="s">
        <v>24</v>
      </c>
      <c r="N40" s="2" t="s">
        <v>25</v>
      </c>
    </row>
    <row r="41" spans="1:14" ht="45">
      <c r="A41" s="2" t="s">
        <v>419</v>
      </c>
      <c r="B41" s="2" t="s">
        <v>420</v>
      </c>
      <c r="C41" s="2" t="s">
        <v>421</v>
      </c>
      <c r="D41" s="2" t="s">
        <v>17</v>
      </c>
      <c r="E41" s="2" t="s">
        <v>422</v>
      </c>
      <c r="F41" s="2" t="s">
        <v>423</v>
      </c>
      <c r="G41" s="2" t="s">
        <v>49</v>
      </c>
      <c r="H41" s="2" t="s">
        <v>17</v>
      </c>
      <c r="I41" s="3">
        <v>8</v>
      </c>
      <c r="J41" s="2" t="s">
        <v>22</v>
      </c>
      <c r="K41" s="2" t="s">
        <v>31</v>
      </c>
      <c r="L41" s="3">
        <v>28</v>
      </c>
      <c r="M41" s="2" t="s">
        <v>38</v>
      </c>
      <c r="N41" s="2" t="s">
        <v>25</v>
      </c>
    </row>
    <row r="42" spans="1:14" ht="45">
      <c r="A42" s="2" t="s">
        <v>85</v>
      </c>
      <c r="B42" s="2" t="s">
        <v>86</v>
      </c>
      <c r="C42" s="2" t="s">
        <v>87</v>
      </c>
      <c r="D42" s="2" t="s">
        <v>17</v>
      </c>
      <c r="E42" s="2" t="s">
        <v>88</v>
      </c>
      <c r="F42" s="2" t="s">
        <v>89</v>
      </c>
      <c r="G42" s="2" t="s">
        <v>20</v>
      </c>
      <c r="H42" s="2" t="s">
        <v>21</v>
      </c>
      <c r="I42" s="3">
        <v>12</v>
      </c>
      <c r="J42" s="2" t="s">
        <v>22</v>
      </c>
      <c r="K42" s="2" t="s">
        <v>23</v>
      </c>
      <c r="L42" s="3">
        <v>29</v>
      </c>
      <c r="M42" s="2" t="s">
        <v>24</v>
      </c>
      <c r="N42" s="2" t="s">
        <v>25</v>
      </c>
    </row>
    <row r="43" spans="1:14" ht="45">
      <c r="A43" s="2" t="s">
        <v>255</v>
      </c>
      <c r="B43" s="2" t="s">
        <v>61</v>
      </c>
      <c r="C43" s="2" t="s">
        <v>256</v>
      </c>
      <c r="D43" s="2" t="s">
        <v>17</v>
      </c>
      <c r="E43" s="2" t="s">
        <v>257</v>
      </c>
      <c r="F43" s="2" t="s">
        <v>84</v>
      </c>
      <c r="G43" s="2" t="s">
        <v>20</v>
      </c>
      <c r="H43" s="2" t="s">
        <v>21</v>
      </c>
      <c r="I43" s="3">
        <v>12</v>
      </c>
      <c r="J43" s="2" t="s">
        <v>22</v>
      </c>
      <c r="K43" s="2" t="s">
        <v>31</v>
      </c>
      <c r="L43" s="3">
        <v>29</v>
      </c>
      <c r="M43" s="2" t="s">
        <v>38</v>
      </c>
      <c r="N43" s="2" t="s">
        <v>25</v>
      </c>
    </row>
    <row r="44" spans="1:14" ht="45">
      <c r="A44" s="2" t="s">
        <v>350</v>
      </c>
      <c r="B44" s="2" t="s">
        <v>152</v>
      </c>
      <c r="C44" s="2" t="s">
        <v>351</v>
      </c>
      <c r="D44" s="2" t="s">
        <v>17</v>
      </c>
      <c r="E44" s="2" t="s">
        <v>352</v>
      </c>
      <c r="F44" s="2" t="s">
        <v>353</v>
      </c>
      <c r="G44" s="2" t="s">
        <v>20</v>
      </c>
      <c r="H44" s="2" t="s">
        <v>21</v>
      </c>
      <c r="I44" s="3">
        <v>8</v>
      </c>
      <c r="J44" s="2" t="s">
        <v>22</v>
      </c>
      <c r="K44" s="2" t="s">
        <v>31</v>
      </c>
      <c r="L44" s="3">
        <v>29</v>
      </c>
      <c r="M44" s="2" t="s">
        <v>24</v>
      </c>
      <c r="N44" s="2" t="s">
        <v>126</v>
      </c>
    </row>
    <row r="45" spans="1:14" ht="45">
      <c r="A45" s="2" t="s">
        <v>44</v>
      </c>
      <c r="B45" s="2" t="s">
        <v>45</v>
      </c>
      <c r="C45" s="2" t="s">
        <v>46</v>
      </c>
      <c r="D45" s="2" t="s">
        <v>17</v>
      </c>
      <c r="E45" s="2" t="s">
        <v>47</v>
      </c>
      <c r="F45" s="2" t="s">
        <v>48</v>
      </c>
      <c r="G45" s="2" t="s">
        <v>49</v>
      </c>
      <c r="H45" s="2" t="s">
        <v>17</v>
      </c>
      <c r="I45" s="3">
        <v>8</v>
      </c>
      <c r="J45" s="2" t="s">
        <v>22</v>
      </c>
      <c r="K45" s="2" t="s">
        <v>31</v>
      </c>
      <c r="L45" s="3">
        <v>29</v>
      </c>
      <c r="M45" s="2" t="s">
        <v>24</v>
      </c>
      <c r="N45" s="2" t="s">
        <v>25</v>
      </c>
    </row>
    <row r="46" spans="1:14" ht="45">
      <c r="A46" s="2" t="s">
        <v>75</v>
      </c>
      <c r="B46" s="2" t="s">
        <v>76</v>
      </c>
      <c r="C46" s="2" t="s">
        <v>77</v>
      </c>
      <c r="D46" s="2" t="s">
        <v>17</v>
      </c>
      <c r="E46" s="2" t="s">
        <v>78</v>
      </c>
      <c r="F46" s="2" t="s">
        <v>79</v>
      </c>
      <c r="G46" s="2" t="s">
        <v>20</v>
      </c>
      <c r="H46" s="2" t="s">
        <v>17</v>
      </c>
      <c r="I46" s="3">
        <v>8</v>
      </c>
      <c r="J46" s="2" t="s">
        <v>22</v>
      </c>
      <c r="K46" s="2" t="s">
        <v>23</v>
      </c>
      <c r="L46" s="3">
        <v>29</v>
      </c>
      <c r="M46" s="2" t="s">
        <v>24</v>
      </c>
      <c r="N46" s="2" t="s">
        <v>25</v>
      </c>
    </row>
    <row r="47" spans="1:14" ht="45">
      <c r="A47" s="2" t="s">
        <v>210</v>
      </c>
      <c r="B47" s="2" t="s">
        <v>211</v>
      </c>
      <c r="C47" s="2" t="s">
        <v>212</v>
      </c>
      <c r="D47" s="2" t="s">
        <v>17</v>
      </c>
      <c r="E47" s="2" t="s">
        <v>213</v>
      </c>
      <c r="F47" s="2" t="s">
        <v>214</v>
      </c>
      <c r="G47" s="2" t="s">
        <v>20</v>
      </c>
      <c r="H47" s="2" t="s">
        <v>17</v>
      </c>
      <c r="I47" s="3">
        <v>12</v>
      </c>
      <c r="J47" s="2" t="s">
        <v>22</v>
      </c>
      <c r="K47" s="2" t="s">
        <v>31</v>
      </c>
      <c r="L47" s="3">
        <v>29</v>
      </c>
      <c r="M47" s="2" t="s">
        <v>24</v>
      </c>
      <c r="N47" s="2" t="s">
        <v>25</v>
      </c>
    </row>
    <row r="48" spans="1:14" ht="45">
      <c r="A48" s="2" t="s">
        <v>411</v>
      </c>
      <c r="B48" s="2" t="s">
        <v>412</v>
      </c>
      <c r="C48" s="2" t="s">
        <v>413</v>
      </c>
      <c r="D48" s="2" t="s">
        <v>17</v>
      </c>
      <c r="E48" s="2" t="s">
        <v>414</v>
      </c>
      <c r="F48" s="2" t="s">
        <v>84</v>
      </c>
      <c r="G48" s="2" t="s">
        <v>20</v>
      </c>
      <c r="H48" s="2" t="s">
        <v>17</v>
      </c>
      <c r="I48" s="3">
        <v>12</v>
      </c>
      <c r="J48" s="2" t="s">
        <v>22</v>
      </c>
      <c r="K48" s="2" t="s">
        <v>23</v>
      </c>
      <c r="L48" s="3">
        <v>29</v>
      </c>
      <c r="M48" s="2" t="s">
        <v>38</v>
      </c>
      <c r="N48" s="2" t="s">
        <v>263</v>
      </c>
    </row>
    <row r="49" spans="1:14" ht="45">
      <c r="A49" s="2" t="s">
        <v>269</v>
      </c>
      <c r="B49" s="2" t="s">
        <v>270</v>
      </c>
      <c r="C49" s="2" t="s">
        <v>271</v>
      </c>
      <c r="D49" s="2" t="s">
        <v>17</v>
      </c>
      <c r="E49" s="2" t="s">
        <v>272</v>
      </c>
      <c r="F49" s="2" t="s">
        <v>273</v>
      </c>
      <c r="G49" s="2" t="s">
        <v>20</v>
      </c>
      <c r="H49" s="2" t="s">
        <v>17</v>
      </c>
      <c r="I49" s="3">
        <v>8</v>
      </c>
      <c r="J49" s="2" t="s">
        <v>22</v>
      </c>
      <c r="K49" s="2" t="s">
        <v>23</v>
      </c>
      <c r="L49" s="3">
        <v>30</v>
      </c>
      <c r="M49" s="2" t="s">
        <v>24</v>
      </c>
      <c r="N49" s="2" t="s">
        <v>25</v>
      </c>
    </row>
    <row r="50" spans="1:14" ht="45">
      <c r="A50" s="2" t="s">
        <v>448</v>
      </c>
      <c r="B50" s="2" t="s">
        <v>449</v>
      </c>
      <c r="C50" s="2" t="s">
        <v>450</v>
      </c>
      <c r="D50" s="2" t="s">
        <v>17</v>
      </c>
      <c r="E50" s="2" t="s">
        <v>451</v>
      </c>
      <c r="F50" s="2" t="s">
        <v>84</v>
      </c>
      <c r="G50" s="2" t="s">
        <v>20</v>
      </c>
      <c r="H50" s="2" t="s">
        <v>17</v>
      </c>
      <c r="I50" s="3">
        <v>8</v>
      </c>
      <c r="J50" s="2" t="s">
        <v>22</v>
      </c>
      <c r="K50" s="2" t="s">
        <v>23</v>
      </c>
      <c r="L50" s="3">
        <v>30</v>
      </c>
      <c r="M50" s="2" t="s">
        <v>24</v>
      </c>
      <c r="N50" s="2" t="s">
        <v>25</v>
      </c>
    </row>
    <row r="51" spans="1:14" ht="45">
      <c r="A51" s="2" t="s">
        <v>335</v>
      </c>
      <c r="B51" s="2" t="s">
        <v>336</v>
      </c>
      <c r="C51" s="2" t="s">
        <v>337</v>
      </c>
      <c r="D51" s="2" t="s">
        <v>17</v>
      </c>
      <c r="E51" s="2" t="s">
        <v>338</v>
      </c>
      <c r="F51" s="2" t="s">
        <v>339</v>
      </c>
      <c r="G51" s="2" t="s">
        <v>20</v>
      </c>
      <c r="H51" s="2" t="s">
        <v>21</v>
      </c>
      <c r="I51" s="3">
        <v>12</v>
      </c>
      <c r="J51" s="2" t="s">
        <v>22</v>
      </c>
      <c r="K51" s="2" t="s">
        <v>31</v>
      </c>
      <c r="L51" s="3">
        <v>31</v>
      </c>
      <c r="M51" s="2" t="s">
        <v>24</v>
      </c>
      <c r="N51" s="2" t="s">
        <v>25</v>
      </c>
    </row>
    <row r="52" spans="1:14" ht="45">
      <c r="A52" s="2" t="s">
        <v>180</v>
      </c>
      <c r="B52" s="2" t="s">
        <v>152</v>
      </c>
      <c r="C52" s="2" t="s">
        <v>181</v>
      </c>
      <c r="D52" s="2" t="s">
        <v>17</v>
      </c>
      <c r="E52" s="2" t="s">
        <v>182</v>
      </c>
      <c r="F52" s="2" t="s">
        <v>183</v>
      </c>
      <c r="G52" s="2" t="s">
        <v>20</v>
      </c>
      <c r="H52" s="2" t="s">
        <v>17</v>
      </c>
      <c r="I52" s="3">
        <v>12</v>
      </c>
      <c r="J52" s="2" t="s">
        <v>22</v>
      </c>
      <c r="K52" s="2" t="s">
        <v>31</v>
      </c>
      <c r="L52" s="3">
        <v>31</v>
      </c>
      <c r="M52" s="2" t="s">
        <v>24</v>
      </c>
      <c r="N52" s="2" t="s">
        <v>25</v>
      </c>
    </row>
    <row r="53" spans="1:14" ht="45">
      <c r="A53" s="2" t="s">
        <v>246</v>
      </c>
      <c r="B53" s="2" t="s">
        <v>247</v>
      </c>
      <c r="C53" s="2" t="s">
        <v>248</v>
      </c>
      <c r="D53" s="2" t="s">
        <v>17</v>
      </c>
      <c r="E53" s="2" t="s">
        <v>249</v>
      </c>
      <c r="F53" s="2" t="s">
        <v>145</v>
      </c>
      <c r="G53" s="2" t="s">
        <v>49</v>
      </c>
      <c r="H53" s="2" t="s">
        <v>17</v>
      </c>
      <c r="I53" s="3">
        <v>8</v>
      </c>
      <c r="J53" s="2" t="s">
        <v>22</v>
      </c>
      <c r="K53" s="2" t="s">
        <v>23</v>
      </c>
      <c r="L53" s="3">
        <v>31</v>
      </c>
      <c r="M53" s="2" t="s">
        <v>24</v>
      </c>
      <c r="N53" s="2" t="s">
        <v>25</v>
      </c>
    </row>
    <row r="54" spans="1:14" ht="45">
      <c r="A54" s="2" t="s">
        <v>364</v>
      </c>
      <c r="B54" s="2" t="s">
        <v>365</v>
      </c>
      <c r="C54" s="2" t="s">
        <v>366</v>
      </c>
      <c r="D54" s="2" t="s">
        <v>17</v>
      </c>
      <c r="E54" s="2" t="s">
        <v>367</v>
      </c>
      <c r="F54" s="2" t="s">
        <v>84</v>
      </c>
      <c r="G54" s="2" t="s">
        <v>49</v>
      </c>
      <c r="H54" s="2" t="s">
        <v>17</v>
      </c>
      <c r="I54" s="3">
        <v>12</v>
      </c>
      <c r="J54" s="2" t="s">
        <v>22</v>
      </c>
      <c r="K54" s="2" t="s">
        <v>31</v>
      </c>
      <c r="L54" s="3">
        <v>31</v>
      </c>
      <c r="M54" s="2" t="s">
        <v>38</v>
      </c>
      <c r="N54" s="2" t="s">
        <v>25</v>
      </c>
    </row>
    <row r="55" spans="1:14" ht="45">
      <c r="A55" s="2" t="s">
        <v>220</v>
      </c>
      <c r="B55" s="2" t="s">
        <v>221</v>
      </c>
      <c r="C55" s="2" t="s">
        <v>222</v>
      </c>
      <c r="D55" s="2" t="s">
        <v>17</v>
      </c>
      <c r="E55" s="2" t="s">
        <v>223</v>
      </c>
      <c r="F55" s="2" t="s">
        <v>224</v>
      </c>
      <c r="G55" s="2" t="s">
        <v>20</v>
      </c>
      <c r="H55" s="2" t="s">
        <v>21</v>
      </c>
      <c r="I55" s="3">
        <v>14</v>
      </c>
      <c r="J55" s="2" t="s">
        <v>22</v>
      </c>
      <c r="K55" s="2" t="s">
        <v>23</v>
      </c>
      <c r="L55" s="3">
        <v>32</v>
      </c>
      <c r="M55" s="2" t="s">
        <v>38</v>
      </c>
      <c r="N55" s="2" t="s">
        <v>25</v>
      </c>
    </row>
    <row r="56" spans="1:14" ht="45">
      <c r="A56" s="2" t="s">
        <v>354</v>
      </c>
      <c r="B56" s="2" t="s">
        <v>355</v>
      </c>
      <c r="C56" s="2" t="s">
        <v>356</v>
      </c>
      <c r="D56" s="2" t="s">
        <v>17</v>
      </c>
      <c r="E56" s="2" t="s">
        <v>357</v>
      </c>
      <c r="F56" s="2" t="s">
        <v>358</v>
      </c>
      <c r="G56" s="2" t="s">
        <v>20</v>
      </c>
      <c r="H56" s="2" t="s">
        <v>21</v>
      </c>
      <c r="I56" s="3">
        <v>8</v>
      </c>
      <c r="J56" s="2" t="s">
        <v>22</v>
      </c>
      <c r="K56" s="2" t="s">
        <v>23</v>
      </c>
      <c r="L56" s="3">
        <v>32</v>
      </c>
      <c r="M56" s="2" t="s">
        <v>24</v>
      </c>
      <c r="N56" s="2" t="s">
        <v>25</v>
      </c>
    </row>
    <row r="57" spans="1:14" ht="45">
      <c r="A57" s="2" t="s">
        <v>313</v>
      </c>
      <c r="B57" s="2" t="s">
        <v>314</v>
      </c>
      <c r="C57" s="2" t="s">
        <v>315</v>
      </c>
      <c r="D57" s="2" t="s">
        <v>17</v>
      </c>
      <c r="E57" s="2" t="s">
        <v>316</v>
      </c>
      <c r="F57" s="2" t="s">
        <v>84</v>
      </c>
      <c r="G57" s="2" t="s">
        <v>20</v>
      </c>
      <c r="H57" s="2" t="s">
        <v>17</v>
      </c>
      <c r="I57" s="3">
        <v>12</v>
      </c>
      <c r="J57" s="2" t="s">
        <v>22</v>
      </c>
      <c r="K57" s="2" t="s">
        <v>23</v>
      </c>
      <c r="L57" s="3">
        <v>32</v>
      </c>
      <c r="M57" s="2" t="s">
        <v>24</v>
      </c>
      <c r="N57" s="2" t="s">
        <v>110</v>
      </c>
    </row>
    <row r="58" spans="1:14" ht="45">
      <c r="A58" s="2" t="s">
        <v>322</v>
      </c>
      <c r="B58" s="2" t="s">
        <v>323</v>
      </c>
      <c r="C58" s="2" t="s">
        <v>324</v>
      </c>
      <c r="D58" s="2" t="s">
        <v>17</v>
      </c>
      <c r="E58" s="2" t="s">
        <v>325</v>
      </c>
      <c r="F58" s="2" t="s">
        <v>84</v>
      </c>
      <c r="G58" s="2" t="s">
        <v>20</v>
      </c>
      <c r="H58" s="2" t="s">
        <v>21</v>
      </c>
      <c r="I58" s="3">
        <v>12</v>
      </c>
      <c r="J58" s="2" t="s">
        <v>22</v>
      </c>
      <c r="K58" s="2" t="s">
        <v>23</v>
      </c>
      <c r="L58" s="3">
        <v>33</v>
      </c>
      <c r="M58" s="2" t="s">
        <v>24</v>
      </c>
      <c r="N58" s="2" t="s">
        <v>25</v>
      </c>
    </row>
    <row r="59" spans="1:14" ht="45">
      <c r="A59" s="2" t="s">
        <v>395</v>
      </c>
      <c r="B59" s="2" t="s">
        <v>166</v>
      </c>
      <c r="C59" s="2" t="s">
        <v>396</v>
      </c>
      <c r="D59" s="2" t="s">
        <v>17</v>
      </c>
      <c r="E59" s="2" t="s">
        <v>397</v>
      </c>
      <c r="F59" s="2" t="s">
        <v>84</v>
      </c>
      <c r="G59" s="2" t="s">
        <v>20</v>
      </c>
      <c r="H59" s="2" t="s">
        <v>21</v>
      </c>
      <c r="I59" s="3">
        <v>8</v>
      </c>
      <c r="J59" s="2" t="s">
        <v>22</v>
      </c>
      <c r="K59" s="2" t="s">
        <v>23</v>
      </c>
      <c r="L59" s="3">
        <v>34</v>
      </c>
      <c r="M59" s="2" t="s">
        <v>38</v>
      </c>
      <c r="N59" s="2" t="s">
        <v>25</v>
      </c>
    </row>
    <row r="60" spans="1:14" ht="45">
      <c r="A60" s="2" t="s">
        <v>175</v>
      </c>
      <c r="B60" s="2" t="s">
        <v>176</v>
      </c>
      <c r="C60" s="2" t="s">
        <v>177</v>
      </c>
      <c r="D60" s="2" t="s">
        <v>17</v>
      </c>
      <c r="E60" s="2" t="s">
        <v>178</v>
      </c>
      <c r="F60" s="2" t="s">
        <v>179</v>
      </c>
      <c r="G60" s="2" t="s">
        <v>49</v>
      </c>
      <c r="H60" s="2" t="s">
        <v>17</v>
      </c>
      <c r="I60" s="3">
        <v>8</v>
      </c>
      <c r="J60" s="2" t="s">
        <v>22</v>
      </c>
      <c r="K60" s="2" t="s">
        <v>23</v>
      </c>
      <c r="L60" s="3">
        <v>34</v>
      </c>
      <c r="M60" s="2" t="s">
        <v>24</v>
      </c>
      <c r="N60" s="2" t="s">
        <v>25</v>
      </c>
    </row>
    <row r="61" spans="1:14" ht="45">
      <c r="A61" s="2" t="s">
        <v>284</v>
      </c>
      <c r="B61" s="2" t="s">
        <v>285</v>
      </c>
      <c r="C61" s="2" t="s">
        <v>286</v>
      </c>
      <c r="D61" s="2" t="s">
        <v>17</v>
      </c>
      <c r="E61" s="2" t="s">
        <v>287</v>
      </c>
      <c r="F61" s="2" t="s">
        <v>288</v>
      </c>
      <c r="G61" s="2" t="s">
        <v>20</v>
      </c>
      <c r="H61" s="2" t="s">
        <v>21</v>
      </c>
      <c r="I61" s="3">
        <v>8</v>
      </c>
      <c r="J61" s="2" t="s">
        <v>22</v>
      </c>
      <c r="K61" s="2" t="s">
        <v>23</v>
      </c>
      <c r="L61" s="3">
        <v>35</v>
      </c>
      <c r="M61" s="2" t="s">
        <v>38</v>
      </c>
      <c r="N61" s="2" t="s">
        <v>25</v>
      </c>
    </row>
    <row r="62" spans="1:14" ht="45">
      <c r="A62" s="2" t="s">
        <v>294</v>
      </c>
      <c r="B62" s="2" t="s">
        <v>295</v>
      </c>
      <c r="C62" s="2" t="s">
        <v>296</v>
      </c>
      <c r="D62" s="2" t="s">
        <v>17</v>
      </c>
      <c r="E62" s="2" t="s">
        <v>297</v>
      </c>
      <c r="F62" s="2" t="s">
        <v>298</v>
      </c>
      <c r="G62" s="2" t="s">
        <v>20</v>
      </c>
      <c r="H62" s="2" t="s">
        <v>21</v>
      </c>
      <c r="I62" s="3">
        <v>12</v>
      </c>
      <c r="J62" s="2" t="s">
        <v>22</v>
      </c>
      <c r="K62" s="2" t="s">
        <v>23</v>
      </c>
      <c r="L62" s="3">
        <v>35</v>
      </c>
      <c r="M62" s="2" t="s">
        <v>24</v>
      </c>
      <c r="N62" s="2" t="s">
        <v>25</v>
      </c>
    </row>
    <row r="63" spans="1:14" ht="45">
      <c r="A63" s="2" t="s">
        <v>165</v>
      </c>
      <c r="B63" s="2" t="s">
        <v>166</v>
      </c>
      <c r="C63" s="2" t="s">
        <v>167</v>
      </c>
      <c r="D63" s="2" t="s">
        <v>17</v>
      </c>
      <c r="E63" s="2" t="s">
        <v>168</v>
      </c>
      <c r="F63" s="2" t="s">
        <v>169</v>
      </c>
      <c r="G63" s="2" t="s">
        <v>20</v>
      </c>
      <c r="H63" s="2" t="s">
        <v>21</v>
      </c>
      <c r="I63" s="3">
        <v>8</v>
      </c>
      <c r="J63" s="2" t="s">
        <v>22</v>
      </c>
      <c r="K63" s="2" t="s">
        <v>23</v>
      </c>
      <c r="L63" s="3">
        <v>36</v>
      </c>
      <c r="M63" s="2" t="s">
        <v>38</v>
      </c>
      <c r="N63" s="2" t="s">
        <v>25</v>
      </c>
    </row>
    <row r="64" spans="1:14" ht="45">
      <c r="A64" s="2" t="s">
        <v>235</v>
      </c>
      <c r="B64" s="2" t="s">
        <v>236</v>
      </c>
      <c r="C64" s="2" t="s">
        <v>237</v>
      </c>
      <c r="D64" s="2" t="s">
        <v>17</v>
      </c>
      <c r="E64" s="2" t="s">
        <v>238</v>
      </c>
      <c r="F64" s="2" t="s">
        <v>239</v>
      </c>
      <c r="G64" s="2" t="s">
        <v>20</v>
      </c>
      <c r="H64" s="2" t="s">
        <v>17</v>
      </c>
      <c r="I64" s="3">
        <v>12</v>
      </c>
      <c r="J64" s="2" t="s">
        <v>22</v>
      </c>
      <c r="K64" s="2" t="s">
        <v>23</v>
      </c>
      <c r="L64" s="3">
        <v>37</v>
      </c>
      <c r="M64" s="2" t="s">
        <v>24</v>
      </c>
      <c r="N64" s="2" t="s">
        <v>110</v>
      </c>
    </row>
    <row r="65" spans="1:14" ht="45">
      <c r="A65" s="2" t="s">
        <v>381</v>
      </c>
      <c r="B65" s="2" t="s">
        <v>382</v>
      </c>
      <c r="C65" s="2" t="s">
        <v>383</v>
      </c>
      <c r="D65" s="2" t="s">
        <v>17</v>
      </c>
      <c r="E65" s="2" t="s">
        <v>384</v>
      </c>
      <c r="F65" s="2" t="s">
        <v>385</v>
      </c>
      <c r="G65" s="2" t="s">
        <v>20</v>
      </c>
      <c r="H65" s="2" t="s">
        <v>21</v>
      </c>
      <c r="I65" s="3">
        <v>12</v>
      </c>
      <c r="J65" s="2" t="s">
        <v>22</v>
      </c>
      <c r="K65" s="2" t="s">
        <v>23</v>
      </c>
      <c r="L65" s="3">
        <v>38</v>
      </c>
      <c r="M65" s="2" t="s">
        <v>38</v>
      </c>
      <c r="N65" s="2" t="s">
        <v>25</v>
      </c>
    </row>
    <row r="66" spans="1:14" ht="45">
      <c r="A66" s="2" t="s">
        <v>443</v>
      </c>
      <c r="B66" s="2" t="s">
        <v>444</v>
      </c>
      <c r="C66" s="2" t="s">
        <v>445</v>
      </c>
      <c r="D66" s="2" t="s">
        <v>17</v>
      </c>
      <c r="E66" s="2" t="s">
        <v>446</v>
      </c>
      <c r="F66" s="2" t="s">
        <v>447</v>
      </c>
      <c r="G66" s="2" t="s">
        <v>20</v>
      </c>
      <c r="H66" s="2" t="s">
        <v>21</v>
      </c>
      <c r="I66" s="3">
        <v>12</v>
      </c>
      <c r="J66" s="2" t="s">
        <v>22</v>
      </c>
      <c r="K66" s="2" t="s">
        <v>23</v>
      </c>
      <c r="L66" s="3">
        <v>38</v>
      </c>
      <c r="M66" s="2" t="s">
        <v>38</v>
      </c>
      <c r="N66" s="2" t="s">
        <v>25</v>
      </c>
    </row>
    <row r="67" spans="1:14" ht="45">
      <c r="A67" s="2" t="s">
        <v>299</v>
      </c>
      <c r="B67" s="2" t="s">
        <v>300</v>
      </c>
      <c r="C67" s="2" t="s">
        <v>301</v>
      </c>
      <c r="D67" s="2" t="s">
        <v>17</v>
      </c>
      <c r="E67" s="2" t="s">
        <v>302</v>
      </c>
      <c r="F67" s="2" t="s">
        <v>303</v>
      </c>
      <c r="G67" s="2" t="s">
        <v>20</v>
      </c>
      <c r="H67" s="2" t="s">
        <v>17</v>
      </c>
      <c r="I67" s="3">
        <v>8</v>
      </c>
      <c r="J67" s="2" t="s">
        <v>22</v>
      </c>
      <c r="K67" s="2" t="s">
        <v>23</v>
      </c>
      <c r="L67" s="3">
        <v>40</v>
      </c>
      <c r="M67" s="2" t="s">
        <v>24</v>
      </c>
      <c r="N67" s="2" t="s">
        <v>126</v>
      </c>
    </row>
    <row r="68" spans="1:14" ht="45">
      <c r="A68" s="2" t="s">
        <v>105</v>
      </c>
      <c r="B68" s="2" t="s">
        <v>106</v>
      </c>
      <c r="C68" s="2" t="s">
        <v>107</v>
      </c>
      <c r="D68" s="2" t="s">
        <v>17</v>
      </c>
      <c r="E68" s="2" t="s">
        <v>108</v>
      </c>
      <c r="F68" s="2" t="s">
        <v>109</v>
      </c>
      <c r="G68" s="2" t="s">
        <v>20</v>
      </c>
      <c r="H68" s="2" t="s">
        <v>21</v>
      </c>
      <c r="I68" s="3">
        <v>8</v>
      </c>
      <c r="J68" s="2" t="s">
        <v>22</v>
      </c>
      <c r="K68" s="2" t="s">
        <v>23</v>
      </c>
      <c r="L68" s="3">
        <v>41</v>
      </c>
      <c r="M68" s="2" t="s">
        <v>38</v>
      </c>
      <c r="N68" s="2" t="s">
        <v>110</v>
      </c>
    </row>
    <row r="69" spans="1:14" ht="45">
      <c r="A69" s="2" t="s">
        <v>146</v>
      </c>
      <c r="B69" s="2" t="s">
        <v>147</v>
      </c>
      <c r="C69" s="2" t="s">
        <v>148</v>
      </c>
      <c r="D69" s="2" t="s">
        <v>17</v>
      </c>
      <c r="E69" s="2" t="s">
        <v>149</v>
      </c>
      <c r="F69" s="2" t="s">
        <v>150</v>
      </c>
      <c r="G69" s="2" t="s">
        <v>20</v>
      </c>
      <c r="H69" s="2" t="s">
        <v>17</v>
      </c>
      <c r="I69" s="3">
        <v>8</v>
      </c>
      <c r="J69" s="2" t="s">
        <v>22</v>
      </c>
      <c r="K69" s="2" t="s">
        <v>23</v>
      </c>
      <c r="L69" s="3">
        <v>44</v>
      </c>
      <c r="M69" s="2" t="s">
        <v>24</v>
      </c>
      <c r="N69" s="2" t="s">
        <v>25</v>
      </c>
    </row>
    <row r="70" spans="1:14" ht="60">
      <c r="A70" s="2" t="s">
        <v>215</v>
      </c>
      <c r="B70" s="2" t="s">
        <v>216</v>
      </c>
      <c r="C70" s="2" t="s">
        <v>217</v>
      </c>
      <c r="D70" s="2" t="s">
        <v>17</v>
      </c>
      <c r="E70" s="2" t="s">
        <v>218</v>
      </c>
      <c r="F70" s="2" t="s">
        <v>219</v>
      </c>
      <c r="G70" s="2" t="s">
        <v>20</v>
      </c>
      <c r="H70" s="2" t="s">
        <v>17</v>
      </c>
      <c r="I70" s="3">
        <v>12</v>
      </c>
      <c r="J70" s="2" t="s">
        <v>22</v>
      </c>
      <c r="K70" s="2" t="s">
        <v>23</v>
      </c>
      <c r="L70" s="3">
        <v>44</v>
      </c>
      <c r="M70" s="2" t="s">
        <v>38</v>
      </c>
      <c r="N70" s="2" t="s">
        <v>25</v>
      </c>
    </row>
    <row r="71" spans="1:14" ht="45">
      <c r="A71" s="2" t="s">
        <v>317</v>
      </c>
      <c r="B71" s="2" t="s">
        <v>318</v>
      </c>
      <c r="C71" s="2" t="s">
        <v>319</v>
      </c>
      <c r="D71" s="2" t="s">
        <v>17</v>
      </c>
      <c r="E71" s="2" t="s">
        <v>320</v>
      </c>
      <c r="F71" s="2" t="s">
        <v>321</v>
      </c>
      <c r="G71" s="2" t="s">
        <v>20</v>
      </c>
      <c r="H71" s="2" t="s">
        <v>21</v>
      </c>
      <c r="I71" s="3">
        <v>10</v>
      </c>
      <c r="J71" s="2" t="s">
        <v>22</v>
      </c>
      <c r="K71" s="2" t="s">
        <v>23</v>
      </c>
      <c r="L71" s="3">
        <v>46</v>
      </c>
      <c r="M71" s="2" t="s">
        <v>24</v>
      </c>
      <c r="N71" s="2" t="s">
        <v>25</v>
      </c>
    </row>
    <row r="72" spans="1:14" ht="45">
      <c r="A72" s="2" t="s">
        <v>121</v>
      </c>
      <c r="B72" s="2" t="s">
        <v>122</v>
      </c>
      <c r="C72" s="2" t="s">
        <v>123</v>
      </c>
      <c r="D72" s="2" t="s">
        <v>17</v>
      </c>
      <c r="E72" s="2" t="s">
        <v>124</v>
      </c>
      <c r="F72" s="2" t="s">
        <v>125</v>
      </c>
      <c r="G72" s="2" t="s">
        <v>20</v>
      </c>
      <c r="H72" s="2" t="s">
        <v>17</v>
      </c>
      <c r="I72" s="3">
        <v>8</v>
      </c>
      <c r="J72" s="2" t="s">
        <v>22</v>
      </c>
      <c r="K72" s="2" t="s">
        <v>23</v>
      </c>
      <c r="L72" s="3">
        <v>46</v>
      </c>
      <c r="M72" s="2" t="s">
        <v>38</v>
      </c>
      <c r="N72" s="2" t="s">
        <v>126</v>
      </c>
    </row>
    <row r="73" spans="1:14" ht="45">
      <c r="A73" s="2" t="s">
        <v>429</v>
      </c>
      <c r="B73" s="2" t="s">
        <v>430</v>
      </c>
      <c r="C73" s="2" t="s">
        <v>431</v>
      </c>
      <c r="D73" s="2" t="s">
        <v>17</v>
      </c>
      <c r="E73" s="2" t="s">
        <v>432</v>
      </c>
      <c r="F73" s="2" t="s">
        <v>433</v>
      </c>
      <c r="G73" s="2" t="s">
        <v>20</v>
      </c>
      <c r="H73" s="2" t="s">
        <v>21</v>
      </c>
      <c r="I73" s="3">
        <v>12</v>
      </c>
      <c r="J73" s="2" t="s">
        <v>22</v>
      </c>
      <c r="K73" s="2" t="s">
        <v>23</v>
      </c>
      <c r="L73" s="3">
        <v>50</v>
      </c>
      <c r="M73" s="2" t="s">
        <v>24</v>
      </c>
      <c r="N73" s="2" t="s">
        <v>25</v>
      </c>
    </row>
  </sheetData>
  <sortState ref="A2:N73">
    <sortCondition ref="L2:L7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3:D13"/>
  <sheetViews>
    <sheetView workbookViewId="0">
      <selection activeCell="D14" sqref="D14"/>
    </sheetView>
  </sheetViews>
  <sheetFormatPr defaultRowHeight="15"/>
  <cols>
    <col min="1" max="1" width="16.28515625" customWidth="1"/>
    <col min="2" max="2" width="10.85546875" customWidth="1"/>
  </cols>
  <sheetData>
    <row r="3" spans="1:4">
      <c r="A3" s="5" t="s">
        <v>459</v>
      </c>
      <c r="B3" t="s">
        <v>461</v>
      </c>
    </row>
    <row r="4" spans="1:4">
      <c r="A4" s="6" t="s">
        <v>263</v>
      </c>
      <c r="B4" s="7">
        <v>2</v>
      </c>
    </row>
    <row r="5" spans="1:4">
      <c r="A5" s="6" t="s">
        <v>110</v>
      </c>
      <c r="B5" s="7">
        <v>4</v>
      </c>
    </row>
    <row r="6" spans="1:4">
      <c r="A6" s="6" t="s">
        <v>126</v>
      </c>
      <c r="B6" s="7">
        <v>5</v>
      </c>
    </row>
    <row r="7" spans="1:4">
      <c r="A7" s="6" t="s">
        <v>32</v>
      </c>
      <c r="B7" s="7">
        <v>4</v>
      </c>
    </row>
    <row r="8" spans="1:4">
      <c r="A8" s="6" t="s">
        <v>245</v>
      </c>
      <c r="B8" s="7">
        <v>3</v>
      </c>
    </row>
    <row r="9" spans="1:4">
      <c r="A9" s="6" t="s">
        <v>25</v>
      </c>
      <c r="B9" s="7">
        <v>72</v>
      </c>
      <c r="D9">
        <f>SUM(B4:B7)</f>
        <v>15</v>
      </c>
    </row>
    <row r="10" spans="1:4">
      <c r="A10" s="6" t="s">
        <v>460</v>
      </c>
      <c r="B10" s="7">
        <v>90</v>
      </c>
    </row>
    <row r="13" spans="1:4">
      <c r="D13">
        <f>15/90</f>
        <v>0.16666666666666666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N94"/>
  <sheetViews>
    <sheetView topLeftCell="A11" workbookViewId="0">
      <selection activeCell="A2" sqref="A2:XFD19"/>
    </sheetView>
  </sheetViews>
  <sheetFormatPr defaultRowHeight="15"/>
  <sheetData>
    <row r="1" spans="1:14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</row>
    <row r="2" spans="1:14" ht="45">
      <c r="A2" s="9" t="s">
        <v>204</v>
      </c>
      <c r="B2" s="9" t="s">
        <v>205</v>
      </c>
      <c r="C2" s="9" t="s">
        <v>206</v>
      </c>
      <c r="D2" s="9" t="s">
        <v>17</v>
      </c>
      <c r="E2" s="9" t="s">
        <v>207</v>
      </c>
      <c r="F2" s="9" t="s">
        <v>208</v>
      </c>
      <c r="G2" s="9" t="s">
        <v>20</v>
      </c>
      <c r="H2" s="9" t="s">
        <v>209</v>
      </c>
      <c r="I2" s="10">
        <v>2</v>
      </c>
      <c r="J2" s="9" t="s">
        <v>22</v>
      </c>
      <c r="K2" s="9" t="s">
        <v>23</v>
      </c>
      <c r="L2" s="10">
        <v>46</v>
      </c>
      <c r="M2" s="9" t="s">
        <v>24</v>
      </c>
      <c r="N2" s="9" t="s">
        <v>25</v>
      </c>
    </row>
    <row r="3" spans="1:14" ht="45">
      <c r="A3" s="9" t="s">
        <v>376</v>
      </c>
      <c r="B3" s="9" t="s">
        <v>377</v>
      </c>
      <c r="C3" s="9" t="s">
        <v>378</v>
      </c>
      <c r="D3" s="9" t="s">
        <v>17</v>
      </c>
      <c r="E3" s="9" t="s">
        <v>379</v>
      </c>
      <c r="F3" s="9" t="s">
        <v>84</v>
      </c>
      <c r="G3" s="9" t="s">
        <v>20</v>
      </c>
      <c r="H3" s="9" t="s">
        <v>380</v>
      </c>
      <c r="I3" s="10">
        <v>4</v>
      </c>
      <c r="J3" s="9" t="s">
        <v>22</v>
      </c>
      <c r="K3" s="9" t="s">
        <v>23</v>
      </c>
      <c r="L3" s="10">
        <v>31</v>
      </c>
      <c r="M3" s="9" t="s">
        <v>38</v>
      </c>
      <c r="N3" s="9" t="s">
        <v>25</v>
      </c>
    </row>
    <row r="4" spans="1:14" ht="45">
      <c r="A4" s="9" t="s">
        <v>345</v>
      </c>
      <c r="B4" s="9" t="s">
        <v>346</v>
      </c>
      <c r="C4" s="9" t="s">
        <v>347</v>
      </c>
      <c r="D4" s="9" t="s">
        <v>17</v>
      </c>
      <c r="E4" s="9" t="s">
        <v>348</v>
      </c>
      <c r="F4" s="9" t="s">
        <v>349</v>
      </c>
      <c r="G4" s="9" t="s">
        <v>20</v>
      </c>
      <c r="H4" s="9" t="s">
        <v>60</v>
      </c>
      <c r="I4" s="10">
        <v>10</v>
      </c>
      <c r="J4" s="9" t="s">
        <v>22</v>
      </c>
      <c r="K4" s="9" t="s">
        <v>23</v>
      </c>
      <c r="L4" s="10">
        <v>23</v>
      </c>
      <c r="M4" s="9" t="s">
        <v>24</v>
      </c>
      <c r="N4" s="9" t="s">
        <v>25</v>
      </c>
    </row>
    <row r="5" spans="1:14" ht="45">
      <c r="A5" s="9" t="s">
        <v>326</v>
      </c>
      <c r="B5" s="9" t="s">
        <v>327</v>
      </c>
      <c r="C5" s="9" t="s">
        <v>328</v>
      </c>
      <c r="D5" s="9" t="s">
        <v>17</v>
      </c>
      <c r="E5" s="9" t="s">
        <v>329</v>
      </c>
      <c r="F5" s="9" t="s">
        <v>84</v>
      </c>
      <c r="G5" s="9" t="s">
        <v>20</v>
      </c>
      <c r="H5" s="9" t="s">
        <v>60</v>
      </c>
      <c r="I5" s="10">
        <v>4</v>
      </c>
      <c r="J5" s="9" t="s">
        <v>22</v>
      </c>
      <c r="K5" s="9" t="s">
        <v>23</v>
      </c>
      <c r="L5" s="10">
        <v>27</v>
      </c>
      <c r="M5" s="9" t="s">
        <v>24</v>
      </c>
      <c r="N5" s="9" t="s">
        <v>25</v>
      </c>
    </row>
    <row r="6" spans="1:14" ht="45">
      <c r="A6" s="9" t="s">
        <v>330</v>
      </c>
      <c r="B6" s="9" t="s">
        <v>331</v>
      </c>
      <c r="C6" s="9" t="s">
        <v>332</v>
      </c>
      <c r="D6" s="9" t="s">
        <v>17</v>
      </c>
      <c r="E6" s="9" t="s">
        <v>333</v>
      </c>
      <c r="F6" s="9" t="s">
        <v>334</v>
      </c>
      <c r="G6" s="9" t="s">
        <v>20</v>
      </c>
      <c r="H6" s="9" t="s">
        <v>60</v>
      </c>
      <c r="I6" s="10">
        <v>2</v>
      </c>
      <c r="J6" s="9" t="s">
        <v>22</v>
      </c>
      <c r="K6" s="9" t="s">
        <v>23</v>
      </c>
      <c r="L6" s="10">
        <v>28</v>
      </c>
      <c r="M6" s="9" t="s">
        <v>24</v>
      </c>
      <c r="N6" s="9" t="s">
        <v>25</v>
      </c>
    </row>
    <row r="7" spans="1:14" ht="45">
      <c r="A7" s="9" t="s">
        <v>258</v>
      </c>
      <c r="B7" s="9" t="s">
        <v>259</v>
      </c>
      <c r="C7" s="9" t="s">
        <v>260</v>
      </c>
      <c r="D7" s="9" t="s">
        <v>17</v>
      </c>
      <c r="E7" s="9" t="s">
        <v>261</v>
      </c>
      <c r="F7" s="9" t="s">
        <v>262</v>
      </c>
      <c r="G7" s="9" t="s">
        <v>20</v>
      </c>
      <c r="H7" s="9" t="s">
        <v>60</v>
      </c>
      <c r="I7" s="10">
        <v>2</v>
      </c>
      <c r="J7" s="9" t="s">
        <v>22</v>
      </c>
      <c r="K7" s="9" t="s">
        <v>23</v>
      </c>
      <c r="L7" s="10">
        <v>29</v>
      </c>
      <c r="M7" s="9" t="s">
        <v>24</v>
      </c>
      <c r="N7" s="9" t="s">
        <v>263</v>
      </c>
    </row>
    <row r="8" spans="1:14" ht="45">
      <c r="A8" s="9" t="s">
        <v>264</v>
      </c>
      <c r="B8" s="9" t="s">
        <v>265</v>
      </c>
      <c r="C8" s="9" t="s">
        <v>266</v>
      </c>
      <c r="D8" s="9" t="s">
        <v>17</v>
      </c>
      <c r="E8" s="9" t="s">
        <v>267</v>
      </c>
      <c r="F8" s="9" t="s">
        <v>268</v>
      </c>
      <c r="G8" s="9" t="s">
        <v>20</v>
      </c>
      <c r="H8" s="9" t="s">
        <v>60</v>
      </c>
      <c r="I8" s="10">
        <v>2</v>
      </c>
      <c r="J8" s="9" t="s">
        <v>22</v>
      </c>
      <c r="K8" s="9" t="s">
        <v>23</v>
      </c>
      <c r="L8" s="10">
        <v>29</v>
      </c>
      <c r="M8" s="9" t="s">
        <v>24</v>
      </c>
      <c r="N8" s="9" t="s">
        <v>25</v>
      </c>
    </row>
    <row r="9" spans="1:14" ht="45">
      <c r="A9" s="9" t="s">
        <v>289</v>
      </c>
      <c r="B9" s="9" t="s">
        <v>290</v>
      </c>
      <c r="C9" s="9" t="s">
        <v>291</v>
      </c>
      <c r="D9" s="9" t="s">
        <v>17</v>
      </c>
      <c r="E9" s="9" t="s">
        <v>292</v>
      </c>
      <c r="F9" s="9" t="s">
        <v>293</v>
      </c>
      <c r="G9" s="9" t="s">
        <v>20</v>
      </c>
      <c r="H9" s="9" t="s">
        <v>60</v>
      </c>
      <c r="I9" s="10">
        <v>4</v>
      </c>
      <c r="J9" s="9" t="s">
        <v>22</v>
      </c>
      <c r="K9" s="9" t="s">
        <v>23</v>
      </c>
      <c r="L9" s="10">
        <v>30</v>
      </c>
      <c r="M9" s="9" t="s">
        <v>38</v>
      </c>
      <c r="N9" s="9" t="s">
        <v>32</v>
      </c>
    </row>
    <row r="10" spans="1:14" ht="45">
      <c r="A10" s="9" t="s">
        <v>304</v>
      </c>
      <c r="B10" s="9" t="s">
        <v>305</v>
      </c>
      <c r="C10" s="9" t="s">
        <v>306</v>
      </c>
      <c r="D10" s="9" t="s">
        <v>17</v>
      </c>
      <c r="E10" s="9" t="s">
        <v>307</v>
      </c>
      <c r="F10" s="9" t="s">
        <v>308</v>
      </c>
      <c r="G10" s="9" t="s">
        <v>20</v>
      </c>
      <c r="H10" s="9" t="s">
        <v>60</v>
      </c>
      <c r="I10" s="10">
        <v>4</v>
      </c>
      <c r="J10" s="9" t="s">
        <v>22</v>
      </c>
      <c r="K10" s="9" t="s">
        <v>23</v>
      </c>
      <c r="L10" s="10">
        <v>31</v>
      </c>
      <c r="M10" s="9" t="s">
        <v>24</v>
      </c>
      <c r="N10" s="9" t="s">
        <v>25</v>
      </c>
    </row>
    <row r="11" spans="1:14" ht="45">
      <c r="A11" s="9" t="s">
        <v>368</v>
      </c>
      <c r="B11" s="9" t="s">
        <v>66</v>
      </c>
      <c r="C11" s="9" t="s">
        <v>369</v>
      </c>
      <c r="D11" s="9" t="s">
        <v>17</v>
      </c>
      <c r="E11" s="9" t="s">
        <v>370</v>
      </c>
      <c r="F11" s="9" t="s">
        <v>84</v>
      </c>
      <c r="G11" s="9" t="s">
        <v>20</v>
      </c>
      <c r="H11" s="9" t="s">
        <v>60</v>
      </c>
      <c r="I11" s="10">
        <v>2</v>
      </c>
      <c r="J11" s="9" t="s">
        <v>22</v>
      </c>
      <c r="K11" s="9" t="s">
        <v>23</v>
      </c>
      <c r="L11" s="10">
        <v>32</v>
      </c>
      <c r="M11" s="9" t="s">
        <v>38</v>
      </c>
      <c r="N11" s="9" t="s">
        <v>245</v>
      </c>
    </row>
    <row r="12" spans="1:14" ht="45">
      <c r="A12" s="9" t="s">
        <v>279</v>
      </c>
      <c r="B12" s="9" t="s">
        <v>280</v>
      </c>
      <c r="C12" s="9" t="s">
        <v>281</v>
      </c>
      <c r="D12" s="9" t="s">
        <v>17</v>
      </c>
      <c r="E12" s="9" t="s">
        <v>282</v>
      </c>
      <c r="F12" s="9" t="s">
        <v>283</v>
      </c>
      <c r="G12" s="9" t="s">
        <v>20</v>
      </c>
      <c r="H12" s="9" t="s">
        <v>60</v>
      </c>
      <c r="I12" s="10">
        <v>8</v>
      </c>
      <c r="J12" s="9" t="s">
        <v>22</v>
      </c>
      <c r="K12" s="9" t="s">
        <v>23</v>
      </c>
      <c r="L12" s="10">
        <v>33</v>
      </c>
      <c r="M12" s="9" t="s">
        <v>38</v>
      </c>
      <c r="N12" s="9" t="s">
        <v>25</v>
      </c>
    </row>
    <row r="13" spans="1:14" ht="45">
      <c r="A13" s="9" t="s">
        <v>55</v>
      </c>
      <c r="B13" s="9" t="s">
        <v>61</v>
      </c>
      <c r="C13" s="9" t="s">
        <v>62</v>
      </c>
      <c r="D13" s="9" t="s">
        <v>17</v>
      </c>
      <c r="E13" s="9" t="s">
        <v>63</v>
      </c>
      <c r="F13" s="9" t="s">
        <v>64</v>
      </c>
      <c r="G13" s="9" t="s">
        <v>20</v>
      </c>
      <c r="H13" s="9" t="s">
        <v>60</v>
      </c>
      <c r="I13" s="10">
        <v>8</v>
      </c>
      <c r="J13" s="9" t="s">
        <v>22</v>
      </c>
      <c r="K13" s="9" t="s">
        <v>23</v>
      </c>
      <c r="L13" s="10">
        <v>37</v>
      </c>
      <c r="M13" s="9" t="s">
        <v>24</v>
      </c>
      <c r="N13" s="9" t="s">
        <v>25</v>
      </c>
    </row>
    <row r="14" spans="1:14" ht="45">
      <c r="A14" s="9" t="s">
        <v>184</v>
      </c>
      <c r="B14" s="9" t="s">
        <v>185</v>
      </c>
      <c r="C14" s="9" t="s">
        <v>186</v>
      </c>
      <c r="D14" s="9" t="s">
        <v>17</v>
      </c>
      <c r="E14" s="9" t="s">
        <v>187</v>
      </c>
      <c r="F14" s="9" t="s">
        <v>188</v>
      </c>
      <c r="G14" s="9" t="s">
        <v>20</v>
      </c>
      <c r="H14" s="9" t="s">
        <v>60</v>
      </c>
      <c r="I14" s="10">
        <v>4</v>
      </c>
      <c r="J14" s="9" t="s">
        <v>22</v>
      </c>
      <c r="K14" s="9" t="s">
        <v>23</v>
      </c>
      <c r="L14" s="10">
        <v>42</v>
      </c>
      <c r="M14" s="9" t="s">
        <v>38</v>
      </c>
      <c r="N14" s="9" t="s">
        <v>25</v>
      </c>
    </row>
    <row r="15" spans="1:14" ht="45">
      <c r="A15" s="9" t="s">
        <v>116</v>
      </c>
      <c r="B15" s="9" t="s">
        <v>117</v>
      </c>
      <c r="C15" s="9" t="s">
        <v>118</v>
      </c>
      <c r="D15" s="9" t="s">
        <v>17</v>
      </c>
      <c r="E15" s="9" t="s">
        <v>119</v>
      </c>
      <c r="F15" s="9" t="s">
        <v>120</v>
      </c>
      <c r="G15" s="9" t="s">
        <v>20</v>
      </c>
      <c r="H15" s="9" t="s">
        <v>60</v>
      </c>
      <c r="I15" s="10">
        <v>2</v>
      </c>
      <c r="J15" s="9" t="s">
        <v>22</v>
      </c>
      <c r="K15" s="9" t="s">
        <v>23</v>
      </c>
      <c r="L15" s="10">
        <v>43</v>
      </c>
      <c r="M15" s="9" t="s">
        <v>24</v>
      </c>
      <c r="N15" s="9" t="s">
        <v>25</v>
      </c>
    </row>
    <row r="16" spans="1:14" ht="45">
      <c r="A16" s="9" t="s">
        <v>55</v>
      </c>
      <c r="B16" s="9" t="s">
        <v>56</v>
      </c>
      <c r="C16" s="9" t="s">
        <v>57</v>
      </c>
      <c r="D16" s="9" t="s">
        <v>17</v>
      </c>
      <c r="E16" s="9" t="s">
        <v>58</v>
      </c>
      <c r="F16" s="9" t="s">
        <v>59</v>
      </c>
      <c r="G16" s="9" t="s">
        <v>20</v>
      </c>
      <c r="H16" s="9" t="s">
        <v>60</v>
      </c>
      <c r="I16" s="10">
        <v>8</v>
      </c>
      <c r="J16" s="9" t="s">
        <v>22</v>
      </c>
      <c r="K16" s="9" t="s">
        <v>23</v>
      </c>
      <c r="L16" s="10">
        <v>48</v>
      </c>
      <c r="M16" s="9" t="s">
        <v>38</v>
      </c>
      <c r="N16" s="9" t="s">
        <v>25</v>
      </c>
    </row>
    <row r="17" spans="1:14" ht="45">
      <c r="A17" s="9" t="s">
        <v>100</v>
      </c>
      <c r="B17" s="9" t="s">
        <v>101</v>
      </c>
      <c r="C17" s="9" t="s">
        <v>102</v>
      </c>
      <c r="D17" s="9" t="s">
        <v>17</v>
      </c>
      <c r="E17" s="9" t="s">
        <v>103</v>
      </c>
      <c r="F17" s="9" t="s">
        <v>104</v>
      </c>
      <c r="G17" s="9" t="s">
        <v>20</v>
      </c>
      <c r="H17" s="9" t="s">
        <v>60</v>
      </c>
      <c r="I17" s="10">
        <v>8</v>
      </c>
      <c r="J17" s="9" t="s">
        <v>22</v>
      </c>
      <c r="K17" s="9" t="s">
        <v>23</v>
      </c>
      <c r="L17" s="10">
        <v>49</v>
      </c>
      <c r="M17" s="9" t="s">
        <v>24</v>
      </c>
      <c r="N17" s="9" t="s">
        <v>25</v>
      </c>
    </row>
    <row r="18" spans="1:14" ht="45">
      <c r="A18" s="9" t="s">
        <v>161</v>
      </c>
      <c r="B18" s="9" t="s">
        <v>61</v>
      </c>
      <c r="C18" s="9" t="s">
        <v>162</v>
      </c>
      <c r="D18" s="9" t="s">
        <v>17</v>
      </c>
      <c r="E18" s="9" t="s">
        <v>163</v>
      </c>
      <c r="F18" s="9" t="s">
        <v>164</v>
      </c>
      <c r="G18" s="9" t="s">
        <v>20</v>
      </c>
      <c r="H18" s="9" t="s">
        <v>60</v>
      </c>
      <c r="I18" s="10">
        <v>4</v>
      </c>
      <c r="J18" s="9" t="s">
        <v>22</v>
      </c>
      <c r="K18" s="9" t="s">
        <v>23</v>
      </c>
      <c r="L18" s="10">
        <v>49</v>
      </c>
      <c r="M18" s="9" t="s">
        <v>38</v>
      </c>
      <c r="N18" s="9" t="s">
        <v>25</v>
      </c>
    </row>
    <row r="19" spans="1:14" ht="45">
      <c r="A19" s="9" t="s">
        <v>141</v>
      </c>
      <c r="B19" s="9" t="s">
        <v>142</v>
      </c>
      <c r="C19" s="9" t="s">
        <v>143</v>
      </c>
      <c r="D19" s="9" t="s">
        <v>17</v>
      </c>
      <c r="E19" s="9" t="s">
        <v>144</v>
      </c>
      <c r="F19" s="9" t="s">
        <v>145</v>
      </c>
      <c r="G19" s="9" t="s">
        <v>20</v>
      </c>
      <c r="H19" s="9" t="s">
        <v>60</v>
      </c>
      <c r="I19" s="10">
        <v>8</v>
      </c>
      <c r="J19" s="9" t="s">
        <v>22</v>
      </c>
      <c r="K19" s="9" t="s">
        <v>23</v>
      </c>
      <c r="L19" s="10">
        <v>57</v>
      </c>
      <c r="M19" s="9" t="s">
        <v>24</v>
      </c>
      <c r="N19" s="9" t="s">
        <v>25</v>
      </c>
    </row>
    <row r="20" spans="1:14" ht="45">
      <c r="A20" s="9" t="s">
        <v>250</v>
      </c>
      <c r="B20" s="9" t="s">
        <v>251</v>
      </c>
      <c r="C20" s="9" t="s">
        <v>252</v>
      </c>
      <c r="D20" s="9" t="s">
        <v>17</v>
      </c>
      <c r="E20" s="9" t="s">
        <v>253</v>
      </c>
      <c r="F20" s="9" t="s">
        <v>254</v>
      </c>
      <c r="G20" s="9" t="s">
        <v>20</v>
      </c>
      <c r="H20" s="9" t="s">
        <v>21</v>
      </c>
      <c r="I20" s="10">
        <v>12</v>
      </c>
      <c r="J20" s="9" t="s">
        <v>22</v>
      </c>
      <c r="K20" s="9" t="s">
        <v>23</v>
      </c>
      <c r="L20" s="10">
        <v>21</v>
      </c>
      <c r="M20" s="9" t="s">
        <v>38</v>
      </c>
      <c r="N20" s="9" t="s">
        <v>25</v>
      </c>
    </row>
    <row r="21" spans="1:14" ht="45">
      <c r="A21" s="9" t="s">
        <v>390</v>
      </c>
      <c r="B21" s="9" t="s">
        <v>391</v>
      </c>
      <c r="C21" s="9" t="s">
        <v>392</v>
      </c>
      <c r="D21" s="9" t="s">
        <v>17</v>
      </c>
      <c r="E21" s="9" t="s">
        <v>393</v>
      </c>
      <c r="F21" s="9" t="s">
        <v>394</v>
      </c>
      <c r="G21" s="9" t="s">
        <v>20</v>
      </c>
      <c r="H21" s="9" t="s">
        <v>21</v>
      </c>
      <c r="I21" s="10">
        <v>12</v>
      </c>
      <c r="J21" s="9" t="s">
        <v>22</v>
      </c>
      <c r="K21" s="9" t="s">
        <v>23</v>
      </c>
      <c r="L21" s="10">
        <v>23</v>
      </c>
      <c r="M21" s="9" t="s">
        <v>24</v>
      </c>
      <c r="N21" s="9" t="s">
        <v>25</v>
      </c>
    </row>
    <row r="22" spans="1:14" ht="45">
      <c r="A22" s="9" t="s">
        <v>50</v>
      </c>
      <c r="B22" s="9" t="s">
        <v>51</v>
      </c>
      <c r="C22" s="9" t="s">
        <v>52</v>
      </c>
      <c r="D22" s="9" t="s">
        <v>17</v>
      </c>
      <c r="E22" s="9" t="s">
        <v>53</v>
      </c>
      <c r="F22" s="9" t="s">
        <v>54</v>
      </c>
      <c r="G22" s="9" t="s">
        <v>20</v>
      </c>
      <c r="H22" s="9" t="s">
        <v>21</v>
      </c>
      <c r="I22" s="10">
        <v>12</v>
      </c>
      <c r="J22" s="9" t="s">
        <v>22</v>
      </c>
      <c r="K22" s="9" t="s">
        <v>31</v>
      </c>
      <c r="L22" s="10">
        <v>24</v>
      </c>
      <c r="M22" s="9" t="s">
        <v>24</v>
      </c>
      <c r="N22" s="9" t="s">
        <v>25</v>
      </c>
    </row>
    <row r="23" spans="1:14" ht="45">
      <c r="A23" s="9" t="s">
        <v>151</v>
      </c>
      <c r="B23" s="9" t="s">
        <v>152</v>
      </c>
      <c r="C23" s="9" t="s">
        <v>153</v>
      </c>
      <c r="D23" s="9" t="s">
        <v>17</v>
      </c>
      <c r="E23" s="9" t="s">
        <v>154</v>
      </c>
      <c r="F23" s="9" t="s">
        <v>155</v>
      </c>
      <c r="G23" s="9" t="s">
        <v>20</v>
      </c>
      <c r="H23" s="9" t="s">
        <v>21</v>
      </c>
      <c r="I23" s="10">
        <v>8</v>
      </c>
      <c r="J23" s="9" t="s">
        <v>22</v>
      </c>
      <c r="K23" s="9" t="s">
        <v>31</v>
      </c>
      <c r="L23" s="10">
        <v>24</v>
      </c>
      <c r="M23" s="9" t="s">
        <v>24</v>
      </c>
      <c r="N23" s="9" t="s">
        <v>25</v>
      </c>
    </row>
    <row r="24" spans="1:14" ht="45">
      <c r="A24" s="9" t="s">
        <v>156</v>
      </c>
      <c r="B24" s="9" t="s">
        <v>157</v>
      </c>
      <c r="C24" s="9" t="s">
        <v>158</v>
      </c>
      <c r="D24" s="9" t="s">
        <v>17</v>
      </c>
      <c r="E24" s="9" t="s">
        <v>159</v>
      </c>
      <c r="F24" s="9" t="s">
        <v>160</v>
      </c>
      <c r="G24" s="9" t="s">
        <v>20</v>
      </c>
      <c r="H24" s="9" t="s">
        <v>21</v>
      </c>
      <c r="I24" s="10">
        <v>12</v>
      </c>
      <c r="J24" s="9" t="s">
        <v>22</v>
      </c>
      <c r="K24" s="9" t="s">
        <v>31</v>
      </c>
      <c r="L24" s="10">
        <v>24</v>
      </c>
      <c r="M24" s="9" t="s">
        <v>24</v>
      </c>
      <c r="N24" s="9" t="s">
        <v>25</v>
      </c>
    </row>
    <row r="25" spans="1:14" ht="45">
      <c r="A25" s="9" t="s">
        <v>14</v>
      </c>
      <c r="B25" s="9" t="s">
        <v>15</v>
      </c>
      <c r="C25" s="9" t="s">
        <v>16</v>
      </c>
      <c r="D25" s="9" t="s">
        <v>17</v>
      </c>
      <c r="E25" s="9" t="s">
        <v>18</v>
      </c>
      <c r="F25" s="9" t="s">
        <v>19</v>
      </c>
      <c r="G25" s="9" t="s">
        <v>20</v>
      </c>
      <c r="H25" s="9" t="s">
        <v>21</v>
      </c>
      <c r="I25" s="10">
        <v>12</v>
      </c>
      <c r="J25" s="9" t="s">
        <v>22</v>
      </c>
      <c r="K25" s="9" t="s">
        <v>23</v>
      </c>
      <c r="L25" s="10">
        <v>25</v>
      </c>
      <c r="M25" s="9" t="s">
        <v>24</v>
      </c>
      <c r="N25" s="9" t="s">
        <v>25</v>
      </c>
    </row>
    <row r="26" spans="1:14" ht="60">
      <c r="A26" s="9" t="s">
        <v>194</v>
      </c>
      <c r="B26" s="9" t="s">
        <v>195</v>
      </c>
      <c r="C26" s="9" t="s">
        <v>196</v>
      </c>
      <c r="D26" s="9" t="s">
        <v>17</v>
      </c>
      <c r="E26" s="9" t="s">
        <v>197</v>
      </c>
      <c r="F26" s="9" t="s">
        <v>198</v>
      </c>
      <c r="G26" s="9" t="s">
        <v>20</v>
      </c>
      <c r="H26" s="9" t="s">
        <v>21</v>
      </c>
      <c r="I26" s="10">
        <v>12</v>
      </c>
      <c r="J26" s="9" t="s">
        <v>22</v>
      </c>
      <c r="K26" s="9" t="s">
        <v>23</v>
      </c>
      <c r="L26" s="10">
        <v>25</v>
      </c>
      <c r="M26" s="9" t="s">
        <v>24</v>
      </c>
      <c r="N26" s="9" t="s">
        <v>25</v>
      </c>
    </row>
    <row r="27" spans="1:14" ht="45">
      <c r="A27" s="9" t="s">
        <v>386</v>
      </c>
      <c r="B27" s="9" t="s">
        <v>137</v>
      </c>
      <c r="C27" s="9" t="s">
        <v>387</v>
      </c>
      <c r="D27" s="9" t="s">
        <v>17</v>
      </c>
      <c r="E27" s="9" t="s">
        <v>388</v>
      </c>
      <c r="F27" s="9" t="s">
        <v>389</v>
      </c>
      <c r="G27" s="9" t="s">
        <v>20</v>
      </c>
      <c r="H27" s="9" t="s">
        <v>21</v>
      </c>
      <c r="I27" s="10">
        <v>12</v>
      </c>
      <c r="J27" s="9" t="s">
        <v>22</v>
      </c>
      <c r="K27" s="9" t="s">
        <v>23</v>
      </c>
      <c r="L27" s="10">
        <v>25</v>
      </c>
      <c r="M27" s="9" t="s">
        <v>24</v>
      </c>
      <c r="N27" s="9" t="s">
        <v>25</v>
      </c>
    </row>
    <row r="28" spans="1:14" ht="45">
      <c r="A28" s="9" t="s">
        <v>434</v>
      </c>
      <c r="B28" s="9" t="s">
        <v>435</v>
      </c>
      <c r="C28" s="9" t="s">
        <v>436</v>
      </c>
      <c r="D28" s="9" t="s">
        <v>17</v>
      </c>
      <c r="E28" s="9" t="s">
        <v>437</v>
      </c>
      <c r="F28" s="9" t="s">
        <v>438</v>
      </c>
      <c r="G28" s="9" t="s">
        <v>20</v>
      </c>
      <c r="H28" s="9" t="s">
        <v>21</v>
      </c>
      <c r="I28" s="10">
        <v>12</v>
      </c>
      <c r="J28" s="9" t="s">
        <v>22</v>
      </c>
      <c r="K28" s="9" t="s">
        <v>23</v>
      </c>
      <c r="L28" s="10">
        <v>25</v>
      </c>
      <c r="M28" s="9" t="s">
        <v>24</v>
      </c>
      <c r="N28" s="9" t="s">
        <v>25</v>
      </c>
    </row>
    <row r="29" spans="1:14" ht="45">
      <c r="A29" s="9" t="s">
        <v>452</v>
      </c>
      <c r="B29" s="9" t="s">
        <v>453</v>
      </c>
      <c r="C29" s="9" t="s">
        <v>454</v>
      </c>
      <c r="D29" s="9" t="s">
        <v>17</v>
      </c>
      <c r="E29" s="9" t="s">
        <v>455</v>
      </c>
      <c r="F29" s="9" t="s">
        <v>456</v>
      </c>
      <c r="G29" s="9" t="s">
        <v>20</v>
      </c>
      <c r="H29" s="9" t="s">
        <v>21</v>
      </c>
      <c r="I29" s="10">
        <v>12</v>
      </c>
      <c r="J29" s="9" t="s">
        <v>22</v>
      </c>
      <c r="K29" s="9" t="s">
        <v>23</v>
      </c>
      <c r="L29" s="10">
        <v>25</v>
      </c>
      <c r="M29" s="9" t="s">
        <v>38</v>
      </c>
      <c r="N29" s="9" t="s">
        <v>245</v>
      </c>
    </row>
    <row r="30" spans="1:14" ht="45">
      <c r="A30" s="9" t="s">
        <v>274</v>
      </c>
      <c r="B30" s="9" t="s">
        <v>275</v>
      </c>
      <c r="C30" s="9" t="s">
        <v>276</v>
      </c>
      <c r="D30" s="9" t="s">
        <v>17</v>
      </c>
      <c r="E30" s="9" t="s">
        <v>277</v>
      </c>
      <c r="F30" s="9" t="s">
        <v>278</v>
      </c>
      <c r="G30" s="9" t="s">
        <v>20</v>
      </c>
      <c r="H30" s="9" t="s">
        <v>21</v>
      </c>
      <c r="I30" s="10">
        <v>8</v>
      </c>
      <c r="J30" s="9" t="s">
        <v>22</v>
      </c>
      <c r="K30" s="9" t="s">
        <v>23</v>
      </c>
      <c r="L30" s="10">
        <v>26</v>
      </c>
      <c r="M30" s="9" t="s">
        <v>24</v>
      </c>
      <c r="N30" s="9" t="s">
        <v>25</v>
      </c>
    </row>
    <row r="31" spans="1:14" ht="45">
      <c r="A31" s="9" t="s">
        <v>90</v>
      </c>
      <c r="B31" s="9" t="s">
        <v>91</v>
      </c>
      <c r="C31" s="9" t="s">
        <v>92</v>
      </c>
      <c r="D31" s="9" t="s">
        <v>17</v>
      </c>
      <c r="E31" s="9" t="s">
        <v>93</v>
      </c>
      <c r="F31" s="9" t="s">
        <v>94</v>
      </c>
      <c r="G31" s="9" t="s">
        <v>20</v>
      </c>
      <c r="H31" s="9" t="s">
        <v>21</v>
      </c>
      <c r="I31" s="10">
        <v>8</v>
      </c>
      <c r="J31" s="9" t="s">
        <v>22</v>
      </c>
      <c r="K31" s="9" t="s">
        <v>23</v>
      </c>
      <c r="L31" s="10">
        <v>27</v>
      </c>
      <c r="M31" s="9" t="s">
        <v>24</v>
      </c>
      <c r="N31" s="9" t="s">
        <v>25</v>
      </c>
    </row>
    <row r="32" spans="1:14" ht="45">
      <c r="A32" s="9" t="s">
        <v>170</v>
      </c>
      <c r="B32" s="9" t="s">
        <v>171</v>
      </c>
      <c r="C32" s="9" t="s">
        <v>172</v>
      </c>
      <c r="D32" s="9" t="s">
        <v>17</v>
      </c>
      <c r="E32" s="9" t="s">
        <v>173</v>
      </c>
      <c r="F32" s="9" t="s">
        <v>174</v>
      </c>
      <c r="G32" s="9" t="s">
        <v>20</v>
      </c>
      <c r="H32" s="9" t="s">
        <v>21</v>
      </c>
      <c r="I32" s="10">
        <v>12</v>
      </c>
      <c r="J32" s="9" t="s">
        <v>22</v>
      </c>
      <c r="K32" s="9" t="s">
        <v>23</v>
      </c>
      <c r="L32" s="10">
        <v>28</v>
      </c>
      <c r="M32" s="9" t="s">
        <v>24</v>
      </c>
      <c r="N32" s="9" t="s">
        <v>25</v>
      </c>
    </row>
    <row r="33" spans="1:14" ht="45">
      <c r="A33" s="9" t="s">
        <v>230</v>
      </c>
      <c r="B33" s="9" t="s">
        <v>231</v>
      </c>
      <c r="C33" s="9" t="s">
        <v>232</v>
      </c>
      <c r="D33" s="9" t="s">
        <v>17</v>
      </c>
      <c r="E33" s="9" t="s">
        <v>233</v>
      </c>
      <c r="F33" s="9" t="s">
        <v>234</v>
      </c>
      <c r="G33" s="9" t="s">
        <v>20</v>
      </c>
      <c r="H33" s="9" t="s">
        <v>21</v>
      </c>
      <c r="I33" s="10">
        <v>12</v>
      </c>
      <c r="J33" s="9" t="s">
        <v>22</v>
      </c>
      <c r="K33" s="9" t="s">
        <v>31</v>
      </c>
      <c r="L33" s="10">
        <v>28</v>
      </c>
      <c r="M33" s="9" t="s">
        <v>24</v>
      </c>
      <c r="N33" s="9" t="s">
        <v>25</v>
      </c>
    </row>
    <row r="34" spans="1:14" ht="45">
      <c r="A34" s="9" t="s">
        <v>340</v>
      </c>
      <c r="B34" s="9" t="s">
        <v>341</v>
      </c>
      <c r="C34" s="9" t="s">
        <v>342</v>
      </c>
      <c r="D34" s="9" t="s">
        <v>17</v>
      </c>
      <c r="E34" s="9" t="s">
        <v>343</v>
      </c>
      <c r="F34" s="9" t="s">
        <v>344</v>
      </c>
      <c r="G34" s="9" t="s">
        <v>20</v>
      </c>
      <c r="H34" s="9" t="s">
        <v>21</v>
      </c>
      <c r="I34" s="10">
        <v>12</v>
      </c>
      <c r="J34" s="9" t="s">
        <v>22</v>
      </c>
      <c r="K34" s="9" t="s">
        <v>23</v>
      </c>
      <c r="L34" s="10">
        <v>28</v>
      </c>
      <c r="M34" s="9" t="s">
        <v>24</v>
      </c>
      <c r="N34" s="9" t="s">
        <v>25</v>
      </c>
    </row>
    <row r="35" spans="1:14" ht="45">
      <c r="A35" s="9" t="s">
        <v>407</v>
      </c>
      <c r="B35" s="9" t="s">
        <v>408</v>
      </c>
      <c r="C35" s="9" t="s">
        <v>409</v>
      </c>
      <c r="D35" s="9" t="s">
        <v>17</v>
      </c>
      <c r="E35" s="9" t="s">
        <v>410</v>
      </c>
      <c r="F35" s="9" t="s">
        <v>84</v>
      </c>
      <c r="G35" s="9" t="s">
        <v>20</v>
      </c>
      <c r="H35" s="9" t="s">
        <v>21</v>
      </c>
      <c r="I35" s="10">
        <v>12</v>
      </c>
      <c r="J35" s="9" t="s">
        <v>22</v>
      </c>
      <c r="K35" s="9" t="s">
        <v>23</v>
      </c>
      <c r="L35" s="10">
        <v>28</v>
      </c>
      <c r="M35" s="9" t="s">
        <v>38</v>
      </c>
      <c r="N35" s="9" t="s">
        <v>32</v>
      </c>
    </row>
    <row r="36" spans="1:14" ht="45">
      <c r="A36" s="9" t="s">
        <v>85</v>
      </c>
      <c r="B36" s="9" t="s">
        <v>86</v>
      </c>
      <c r="C36" s="9" t="s">
        <v>87</v>
      </c>
      <c r="D36" s="9" t="s">
        <v>17</v>
      </c>
      <c r="E36" s="9" t="s">
        <v>88</v>
      </c>
      <c r="F36" s="9" t="s">
        <v>89</v>
      </c>
      <c r="G36" s="9" t="s">
        <v>20</v>
      </c>
      <c r="H36" s="9" t="s">
        <v>21</v>
      </c>
      <c r="I36" s="10">
        <v>12</v>
      </c>
      <c r="J36" s="9" t="s">
        <v>22</v>
      </c>
      <c r="K36" s="9" t="s">
        <v>23</v>
      </c>
      <c r="L36" s="10">
        <v>29</v>
      </c>
      <c r="M36" s="9" t="s">
        <v>24</v>
      </c>
      <c r="N36" s="9" t="s">
        <v>25</v>
      </c>
    </row>
    <row r="37" spans="1:14" ht="45">
      <c r="A37" s="9" t="s">
        <v>255</v>
      </c>
      <c r="B37" s="9" t="s">
        <v>61</v>
      </c>
      <c r="C37" s="9" t="s">
        <v>256</v>
      </c>
      <c r="D37" s="9" t="s">
        <v>17</v>
      </c>
      <c r="E37" s="9" t="s">
        <v>257</v>
      </c>
      <c r="F37" s="9" t="s">
        <v>84</v>
      </c>
      <c r="G37" s="9" t="s">
        <v>20</v>
      </c>
      <c r="H37" s="9" t="s">
        <v>21</v>
      </c>
      <c r="I37" s="10">
        <v>12</v>
      </c>
      <c r="J37" s="9" t="s">
        <v>22</v>
      </c>
      <c r="K37" s="9" t="s">
        <v>31</v>
      </c>
      <c r="L37" s="10">
        <v>29</v>
      </c>
      <c r="M37" s="9" t="s">
        <v>38</v>
      </c>
      <c r="N37" s="9" t="s">
        <v>25</v>
      </c>
    </row>
    <row r="38" spans="1:14" ht="45">
      <c r="A38" s="9" t="s">
        <v>350</v>
      </c>
      <c r="B38" s="9" t="s">
        <v>152</v>
      </c>
      <c r="C38" s="9" t="s">
        <v>351</v>
      </c>
      <c r="D38" s="9" t="s">
        <v>17</v>
      </c>
      <c r="E38" s="9" t="s">
        <v>352</v>
      </c>
      <c r="F38" s="9" t="s">
        <v>353</v>
      </c>
      <c r="G38" s="9" t="s">
        <v>20</v>
      </c>
      <c r="H38" s="9" t="s">
        <v>21</v>
      </c>
      <c r="I38" s="10">
        <v>8</v>
      </c>
      <c r="J38" s="9" t="s">
        <v>22</v>
      </c>
      <c r="K38" s="9" t="s">
        <v>31</v>
      </c>
      <c r="L38" s="10">
        <v>29</v>
      </c>
      <c r="M38" s="9" t="s">
        <v>24</v>
      </c>
      <c r="N38" s="9" t="s">
        <v>126</v>
      </c>
    </row>
    <row r="39" spans="1:14" ht="45">
      <c r="A39" s="9" t="s">
        <v>335</v>
      </c>
      <c r="B39" s="9" t="s">
        <v>336</v>
      </c>
      <c r="C39" s="9" t="s">
        <v>337</v>
      </c>
      <c r="D39" s="9" t="s">
        <v>17</v>
      </c>
      <c r="E39" s="9" t="s">
        <v>338</v>
      </c>
      <c r="F39" s="9" t="s">
        <v>339</v>
      </c>
      <c r="G39" s="9" t="s">
        <v>20</v>
      </c>
      <c r="H39" s="9" t="s">
        <v>21</v>
      </c>
      <c r="I39" s="10">
        <v>12</v>
      </c>
      <c r="J39" s="9" t="s">
        <v>22</v>
      </c>
      <c r="K39" s="9" t="s">
        <v>31</v>
      </c>
      <c r="L39" s="10">
        <v>31</v>
      </c>
      <c r="M39" s="9" t="s">
        <v>24</v>
      </c>
      <c r="N39" s="9" t="s">
        <v>25</v>
      </c>
    </row>
    <row r="40" spans="1:14" ht="45">
      <c r="A40" s="9" t="s">
        <v>220</v>
      </c>
      <c r="B40" s="9" t="s">
        <v>221</v>
      </c>
      <c r="C40" s="9" t="s">
        <v>222</v>
      </c>
      <c r="D40" s="9" t="s">
        <v>17</v>
      </c>
      <c r="E40" s="9" t="s">
        <v>223</v>
      </c>
      <c r="F40" s="9" t="s">
        <v>224</v>
      </c>
      <c r="G40" s="9" t="s">
        <v>20</v>
      </c>
      <c r="H40" s="9" t="s">
        <v>21</v>
      </c>
      <c r="I40" s="10">
        <v>14</v>
      </c>
      <c r="J40" s="9" t="s">
        <v>22</v>
      </c>
      <c r="K40" s="9" t="s">
        <v>23</v>
      </c>
      <c r="L40" s="10">
        <v>32</v>
      </c>
      <c r="M40" s="9" t="s">
        <v>38</v>
      </c>
      <c r="N40" s="9" t="s">
        <v>25</v>
      </c>
    </row>
    <row r="41" spans="1:14" ht="45">
      <c r="A41" s="9" t="s">
        <v>354</v>
      </c>
      <c r="B41" s="9" t="s">
        <v>355</v>
      </c>
      <c r="C41" s="9" t="s">
        <v>356</v>
      </c>
      <c r="D41" s="9" t="s">
        <v>17</v>
      </c>
      <c r="E41" s="9" t="s">
        <v>357</v>
      </c>
      <c r="F41" s="9" t="s">
        <v>358</v>
      </c>
      <c r="G41" s="9" t="s">
        <v>20</v>
      </c>
      <c r="H41" s="9" t="s">
        <v>21</v>
      </c>
      <c r="I41" s="10">
        <v>8</v>
      </c>
      <c r="J41" s="9" t="s">
        <v>22</v>
      </c>
      <c r="K41" s="9" t="s">
        <v>23</v>
      </c>
      <c r="L41" s="10">
        <v>32</v>
      </c>
      <c r="M41" s="9" t="s">
        <v>24</v>
      </c>
      <c r="N41" s="9" t="s">
        <v>25</v>
      </c>
    </row>
    <row r="42" spans="1:14" ht="45">
      <c r="A42" s="9" t="s">
        <v>322</v>
      </c>
      <c r="B42" s="9" t="s">
        <v>323</v>
      </c>
      <c r="C42" s="9" t="s">
        <v>324</v>
      </c>
      <c r="D42" s="9" t="s">
        <v>17</v>
      </c>
      <c r="E42" s="9" t="s">
        <v>325</v>
      </c>
      <c r="F42" s="9" t="s">
        <v>84</v>
      </c>
      <c r="G42" s="9" t="s">
        <v>20</v>
      </c>
      <c r="H42" s="9" t="s">
        <v>21</v>
      </c>
      <c r="I42" s="10">
        <v>12</v>
      </c>
      <c r="J42" s="9" t="s">
        <v>22</v>
      </c>
      <c r="K42" s="9" t="s">
        <v>23</v>
      </c>
      <c r="L42" s="10">
        <v>33</v>
      </c>
      <c r="M42" s="9" t="s">
        <v>24</v>
      </c>
      <c r="N42" s="9" t="s">
        <v>25</v>
      </c>
    </row>
    <row r="43" spans="1:14" ht="45">
      <c r="A43" s="9" t="s">
        <v>395</v>
      </c>
      <c r="B43" s="9" t="s">
        <v>166</v>
      </c>
      <c r="C43" s="9" t="s">
        <v>396</v>
      </c>
      <c r="D43" s="9" t="s">
        <v>17</v>
      </c>
      <c r="E43" s="9" t="s">
        <v>397</v>
      </c>
      <c r="F43" s="9" t="s">
        <v>84</v>
      </c>
      <c r="G43" s="9" t="s">
        <v>20</v>
      </c>
      <c r="H43" s="9" t="s">
        <v>21</v>
      </c>
      <c r="I43" s="10">
        <v>8</v>
      </c>
      <c r="J43" s="9" t="s">
        <v>22</v>
      </c>
      <c r="K43" s="9" t="s">
        <v>23</v>
      </c>
      <c r="L43" s="10">
        <v>34</v>
      </c>
      <c r="M43" s="9" t="s">
        <v>38</v>
      </c>
      <c r="N43" s="9" t="s">
        <v>25</v>
      </c>
    </row>
    <row r="44" spans="1:14" ht="45">
      <c r="A44" s="9" t="s">
        <v>284</v>
      </c>
      <c r="B44" s="9" t="s">
        <v>285</v>
      </c>
      <c r="C44" s="9" t="s">
        <v>286</v>
      </c>
      <c r="D44" s="9" t="s">
        <v>17</v>
      </c>
      <c r="E44" s="9" t="s">
        <v>287</v>
      </c>
      <c r="F44" s="9" t="s">
        <v>288</v>
      </c>
      <c r="G44" s="9" t="s">
        <v>20</v>
      </c>
      <c r="H44" s="9" t="s">
        <v>21</v>
      </c>
      <c r="I44" s="10">
        <v>8</v>
      </c>
      <c r="J44" s="9" t="s">
        <v>22</v>
      </c>
      <c r="K44" s="9" t="s">
        <v>23</v>
      </c>
      <c r="L44" s="10">
        <v>35</v>
      </c>
      <c r="M44" s="9" t="s">
        <v>38</v>
      </c>
      <c r="N44" s="9" t="s">
        <v>25</v>
      </c>
    </row>
    <row r="45" spans="1:14" ht="45">
      <c r="A45" s="9" t="s">
        <v>294</v>
      </c>
      <c r="B45" s="9" t="s">
        <v>295</v>
      </c>
      <c r="C45" s="9" t="s">
        <v>296</v>
      </c>
      <c r="D45" s="9" t="s">
        <v>17</v>
      </c>
      <c r="E45" s="9" t="s">
        <v>297</v>
      </c>
      <c r="F45" s="9" t="s">
        <v>298</v>
      </c>
      <c r="G45" s="9" t="s">
        <v>20</v>
      </c>
      <c r="H45" s="9" t="s">
        <v>21</v>
      </c>
      <c r="I45" s="10">
        <v>12</v>
      </c>
      <c r="J45" s="9" t="s">
        <v>22</v>
      </c>
      <c r="K45" s="9" t="s">
        <v>23</v>
      </c>
      <c r="L45" s="10">
        <v>35</v>
      </c>
      <c r="M45" s="9" t="s">
        <v>24</v>
      </c>
      <c r="N45" s="9" t="s">
        <v>25</v>
      </c>
    </row>
    <row r="46" spans="1:14" ht="45">
      <c r="A46" s="9" t="s">
        <v>165</v>
      </c>
      <c r="B46" s="9" t="s">
        <v>166</v>
      </c>
      <c r="C46" s="9" t="s">
        <v>167</v>
      </c>
      <c r="D46" s="9" t="s">
        <v>17</v>
      </c>
      <c r="E46" s="9" t="s">
        <v>168</v>
      </c>
      <c r="F46" s="9" t="s">
        <v>169</v>
      </c>
      <c r="G46" s="9" t="s">
        <v>20</v>
      </c>
      <c r="H46" s="9" t="s">
        <v>21</v>
      </c>
      <c r="I46" s="10">
        <v>8</v>
      </c>
      <c r="J46" s="9" t="s">
        <v>22</v>
      </c>
      <c r="K46" s="9" t="s">
        <v>23</v>
      </c>
      <c r="L46" s="10">
        <v>36</v>
      </c>
      <c r="M46" s="9" t="s">
        <v>38</v>
      </c>
      <c r="N46" s="9" t="s">
        <v>25</v>
      </c>
    </row>
    <row r="47" spans="1:14" ht="45">
      <c r="A47" s="9" t="s">
        <v>381</v>
      </c>
      <c r="B47" s="9" t="s">
        <v>382</v>
      </c>
      <c r="C47" s="9" t="s">
        <v>383</v>
      </c>
      <c r="D47" s="9" t="s">
        <v>17</v>
      </c>
      <c r="E47" s="9" t="s">
        <v>384</v>
      </c>
      <c r="F47" s="9" t="s">
        <v>385</v>
      </c>
      <c r="G47" s="9" t="s">
        <v>20</v>
      </c>
      <c r="H47" s="9" t="s">
        <v>21</v>
      </c>
      <c r="I47" s="10">
        <v>12</v>
      </c>
      <c r="J47" s="9" t="s">
        <v>22</v>
      </c>
      <c r="K47" s="9" t="s">
        <v>23</v>
      </c>
      <c r="L47" s="10">
        <v>38</v>
      </c>
      <c r="M47" s="9" t="s">
        <v>38</v>
      </c>
      <c r="N47" s="9" t="s">
        <v>25</v>
      </c>
    </row>
    <row r="48" spans="1:14" ht="45">
      <c r="A48" s="9" t="s">
        <v>443</v>
      </c>
      <c r="B48" s="9" t="s">
        <v>444</v>
      </c>
      <c r="C48" s="9" t="s">
        <v>445</v>
      </c>
      <c r="D48" s="9" t="s">
        <v>17</v>
      </c>
      <c r="E48" s="9" t="s">
        <v>446</v>
      </c>
      <c r="F48" s="9" t="s">
        <v>447</v>
      </c>
      <c r="G48" s="9" t="s">
        <v>20</v>
      </c>
      <c r="H48" s="9" t="s">
        <v>21</v>
      </c>
      <c r="I48" s="10">
        <v>12</v>
      </c>
      <c r="J48" s="9" t="s">
        <v>22</v>
      </c>
      <c r="K48" s="9" t="s">
        <v>23</v>
      </c>
      <c r="L48" s="10">
        <v>38</v>
      </c>
      <c r="M48" s="9" t="s">
        <v>38</v>
      </c>
      <c r="N48" s="9" t="s">
        <v>25</v>
      </c>
    </row>
    <row r="49" spans="1:14" ht="45">
      <c r="A49" s="9" t="s">
        <v>105</v>
      </c>
      <c r="B49" s="9" t="s">
        <v>106</v>
      </c>
      <c r="C49" s="9" t="s">
        <v>107</v>
      </c>
      <c r="D49" s="9" t="s">
        <v>17</v>
      </c>
      <c r="E49" s="9" t="s">
        <v>108</v>
      </c>
      <c r="F49" s="9" t="s">
        <v>109</v>
      </c>
      <c r="G49" s="9" t="s">
        <v>20</v>
      </c>
      <c r="H49" s="9" t="s">
        <v>21</v>
      </c>
      <c r="I49" s="10">
        <v>8</v>
      </c>
      <c r="J49" s="9" t="s">
        <v>22</v>
      </c>
      <c r="K49" s="9" t="s">
        <v>23</v>
      </c>
      <c r="L49" s="10">
        <v>41</v>
      </c>
      <c r="M49" s="9" t="s">
        <v>38</v>
      </c>
      <c r="N49" s="9" t="s">
        <v>110</v>
      </c>
    </row>
    <row r="50" spans="1:14" ht="45">
      <c r="A50" s="9" t="s">
        <v>317</v>
      </c>
      <c r="B50" s="9" t="s">
        <v>318</v>
      </c>
      <c r="C50" s="9" t="s">
        <v>319</v>
      </c>
      <c r="D50" s="9" t="s">
        <v>17</v>
      </c>
      <c r="E50" s="9" t="s">
        <v>320</v>
      </c>
      <c r="F50" s="9" t="s">
        <v>321</v>
      </c>
      <c r="G50" s="9" t="s">
        <v>20</v>
      </c>
      <c r="H50" s="9" t="s">
        <v>21</v>
      </c>
      <c r="I50" s="10">
        <v>10</v>
      </c>
      <c r="J50" s="9" t="s">
        <v>22</v>
      </c>
      <c r="K50" s="9" t="s">
        <v>23</v>
      </c>
      <c r="L50" s="10">
        <v>46</v>
      </c>
      <c r="M50" s="9" t="s">
        <v>24</v>
      </c>
      <c r="N50" s="9" t="s">
        <v>25</v>
      </c>
    </row>
    <row r="51" spans="1:14" ht="45">
      <c r="A51" s="9" t="s">
        <v>429</v>
      </c>
      <c r="B51" s="9" t="s">
        <v>430</v>
      </c>
      <c r="C51" s="9" t="s">
        <v>431</v>
      </c>
      <c r="D51" s="9" t="s">
        <v>17</v>
      </c>
      <c r="E51" s="9" t="s">
        <v>432</v>
      </c>
      <c r="F51" s="9" t="s">
        <v>433</v>
      </c>
      <c r="G51" s="9" t="s">
        <v>20</v>
      </c>
      <c r="H51" s="9" t="s">
        <v>21</v>
      </c>
      <c r="I51" s="10">
        <v>12</v>
      </c>
      <c r="J51" s="9" t="s">
        <v>22</v>
      </c>
      <c r="K51" s="9" t="s">
        <v>23</v>
      </c>
      <c r="L51" s="10">
        <v>50</v>
      </c>
      <c r="M51" s="9" t="s">
        <v>24</v>
      </c>
      <c r="N51" s="9" t="s">
        <v>25</v>
      </c>
    </row>
    <row r="52" spans="1:14" ht="45">
      <c r="A52" s="9" t="s">
        <v>225</v>
      </c>
      <c r="B52" s="9" t="s">
        <v>226</v>
      </c>
      <c r="C52" s="9" t="s">
        <v>227</v>
      </c>
      <c r="D52" s="9" t="s">
        <v>17</v>
      </c>
      <c r="E52" s="9" t="s">
        <v>228</v>
      </c>
      <c r="F52" s="9" t="s">
        <v>229</v>
      </c>
      <c r="G52" s="9" t="s">
        <v>20</v>
      </c>
      <c r="H52" s="9" t="s">
        <v>17</v>
      </c>
      <c r="I52" s="10">
        <v>12</v>
      </c>
      <c r="J52" s="9" t="s">
        <v>22</v>
      </c>
      <c r="K52" s="9" t="s">
        <v>31</v>
      </c>
      <c r="L52" s="10">
        <v>21</v>
      </c>
      <c r="M52" s="9" t="s">
        <v>24</v>
      </c>
      <c r="N52" s="9" t="s">
        <v>25</v>
      </c>
    </row>
    <row r="53" spans="1:14" ht="45">
      <c r="A53" s="9" t="s">
        <v>439</v>
      </c>
      <c r="B53" s="9" t="s">
        <v>440</v>
      </c>
      <c r="C53" s="9" t="s">
        <v>441</v>
      </c>
      <c r="D53" s="9" t="s">
        <v>17</v>
      </c>
      <c r="E53" s="9" t="s">
        <v>442</v>
      </c>
      <c r="F53" s="9" t="s">
        <v>84</v>
      </c>
      <c r="G53" s="9" t="s">
        <v>20</v>
      </c>
      <c r="H53" s="9" t="s">
        <v>17</v>
      </c>
      <c r="I53" s="10">
        <v>12</v>
      </c>
      <c r="J53" s="9" t="s">
        <v>22</v>
      </c>
      <c r="K53" s="9" t="s">
        <v>31</v>
      </c>
      <c r="L53" s="10">
        <v>22</v>
      </c>
      <c r="M53" s="9" t="s">
        <v>24</v>
      </c>
      <c r="N53" s="9" t="s">
        <v>25</v>
      </c>
    </row>
    <row r="54" spans="1:14" ht="45">
      <c r="A54" s="9" t="s">
        <v>39</v>
      </c>
      <c r="B54" s="9" t="s">
        <v>40</v>
      </c>
      <c r="C54" s="9" t="s">
        <v>41</v>
      </c>
      <c r="D54" s="9" t="s">
        <v>17</v>
      </c>
      <c r="E54" s="9" t="s">
        <v>42</v>
      </c>
      <c r="F54" s="9" t="s">
        <v>43</v>
      </c>
      <c r="G54" s="9" t="s">
        <v>20</v>
      </c>
      <c r="H54" s="9" t="s">
        <v>17</v>
      </c>
      <c r="I54" s="10">
        <v>12</v>
      </c>
      <c r="J54" s="9" t="s">
        <v>22</v>
      </c>
      <c r="K54" s="9" t="s">
        <v>31</v>
      </c>
      <c r="L54" s="10">
        <v>23</v>
      </c>
      <c r="M54" s="9" t="s">
        <v>24</v>
      </c>
      <c r="N54" s="9" t="s">
        <v>25</v>
      </c>
    </row>
    <row r="55" spans="1:14" ht="45">
      <c r="A55" s="9" t="s">
        <v>80</v>
      </c>
      <c r="B55" s="9" t="s">
        <v>81</v>
      </c>
      <c r="C55" s="9" t="s">
        <v>82</v>
      </c>
      <c r="D55" s="9" t="s">
        <v>17</v>
      </c>
      <c r="E55" s="9" t="s">
        <v>83</v>
      </c>
      <c r="F55" s="9" t="s">
        <v>84</v>
      </c>
      <c r="G55" s="9" t="s">
        <v>20</v>
      </c>
      <c r="H55" s="9" t="s">
        <v>17</v>
      </c>
      <c r="I55" s="10">
        <v>12</v>
      </c>
      <c r="J55" s="9" t="s">
        <v>22</v>
      </c>
      <c r="K55" s="9" t="s">
        <v>31</v>
      </c>
      <c r="L55" s="10">
        <v>23</v>
      </c>
      <c r="M55" s="9" t="s">
        <v>24</v>
      </c>
      <c r="N55" s="9" t="s">
        <v>25</v>
      </c>
    </row>
    <row r="56" spans="1:14" ht="45">
      <c r="A56" s="9" t="s">
        <v>70</v>
      </c>
      <c r="B56" s="9" t="s">
        <v>71</v>
      </c>
      <c r="C56" s="9" t="s">
        <v>72</v>
      </c>
      <c r="D56" s="9" t="s">
        <v>17</v>
      </c>
      <c r="E56" s="9" t="s">
        <v>73</v>
      </c>
      <c r="F56" s="9" t="s">
        <v>74</v>
      </c>
      <c r="G56" s="9" t="s">
        <v>20</v>
      </c>
      <c r="H56" s="9" t="s">
        <v>17</v>
      </c>
      <c r="I56" s="10">
        <v>12</v>
      </c>
      <c r="J56" s="9" t="s">
        <v>22</v>
      </c>
      <c r="K56" s="9" t="s">
        <v>31</v>
      </c>
      <c r="L56" s="10">
        <v>24</v>
      </c>
      <c r="M56" s="9" t="s">
        <v>38</v>
      </c>
      <c r="N56" s="9" t="s">
        <v>25</v>
      </c>
    </row>
    <row r="57" spans="1:14" ht="45">
      <c r="A57" s="9" t="s">
        <v>111</v>
      </c>
      <c r="B57" s="9" t="s">
        <v>112</v>
      </c>
      <c r="C57" s="9" t="s">
        <v>113</v>
      </c>
      <c r="D57" s="9" t="s">
        <v>17</v>
      </c>
      <c r="E57" s="9" t="s">
        <v>114</v>
      </c>
      <c r="F57" s="9" t="s">
        <v>115</v>
      </c>
      <c r="G57" s="9" t="s">
        <v>20</v>
      </c>
      <c r="H57" s="9" t="s">
        <v>17</v>
      </c>
      <c r="I57" s="10">
        <v>12</v>
      </c>
      <c r="J57" s="9" t="s">
        <v>22</v>
      </c>
      <c r="K57" s="9" t="s">
        <v>23</v>
      </c>
      <c r="L57" s="10">
        <v>24</v>
      </c>
      <c r="M57" s="9" t="s">
        <v>24</v>
      </c>
      <c r="N57" s="9" t="s">
        <v>25</v>
      </c>
    </row>
    <row r="58" spans="1:14" ht="45">
      <c r="A58" s="9" t="s">
        <v>189</v>
      </c>
      <c r="B58" s="9" t="s">
        <v>190</v>
      </c>
      <c r="C58" s="9" t="s">
        <v>191</v>
      </c>
      <c r="D58" s="9" t="s">
        <v>17</v>
      </c>
      <c r="E58" s="9" t="s">
        <v>192</v>
      </c>
      <c r="F58" s="9" t="s">
        <v>193</v>
      </c>
      <c r="G58" s="9" t="s">
        <v>20</v>
      </c>
      <c r="H58" s="9" t="s">
        <v>17</v>
      </c>
      <c r="I58" s="10">
        <v>12</v>
      </c>
      <c r="J58" s="9" t="s">
        <v>22</v>
      </c>
      <c r="K58" s="9" t="s">
        <v>23</v>
      </c>
      <c r="L58" s="10">
        <v>24</v>
      </c>
      <c r="M58" s="9" t="s">
        <v>24</v>
      </c>
      <c r="N58" s="9" t="s">
        <v>126</v>
      </c>
    </row>
    <row r="59" spans="1:14" ht="45">
      <c r="A59" s="9" t="s">
        <v>199</v>
      </c>
      <c r="B59" s="9" t="s">
        <v>200</v>
      </c>
      <c r="C59" s="9" t="s">
        <v>201</v>
      </c>
      <c r="D59" s="9" t="s">
        <v>17</v>
      </c>
      <c r="E59" s="9" t="s">
        <v>202</v>
      </c>
      <c r="F59" s="9" t="s">
        <v>203</v>
      </c>
      <c r="G59" s="9" t="s">
        <v>20</v>
      </c>
      <c r="H59" s="9" t="s">
        <v>17</v>
      </c>
      <c r="I59" s="10">
        <v>12</v>
      </c>
      <c r="J59" s="9" t="s">
        <v>22</v>
      </c>
      <c r="K59" s="9" t="s">
        <v>31</v>
      </c>
      <c r="L59" s="10">
        <v>24</v>
      </c>
      <c r="M59" s="9" t="s">
        <v>38</v>
      </c>
      <c r="N59" s="9" t="s">
        <v>25</v>
      </c>
    </row>
    <row r="60" spans="1:14" ht="45">
      <c r="A60" s="9" t="s">
        <v>415</v>
      </c>
      <c r="B60" s="9" t="s">
        <v>416</v>
      </c>
      <c r="C60" s="9" t="s">
        <v>417</v>
      </c>
      <c r="D60" s="9" t="s">
        <v>17</v>
      </c>
      <c r="E60" s="9" t="s">
        <v>418</v>
      </c>
      <c r="F60" s="9" t="s">
        <v>84</v>
      </c>
      <c r="G60" s="9" t="s">
        <v>20</v>
      </c>
      <c r="H60" s="9" t="s">
        <v>17</v>
      </c>
      <c r="I60" s="10">
        <v>12</v>
      </c>
      <c r="J60" s="9" t="s">
        <v>22</v>
      </c>
      <c r="K60" s="9" t="s">
        <v>23</v>
      </c>
      <c r="L60" s="10">
        <v>24</v>
      </c>
      <c r="M60" s="9" t="s">
        <v>24</v>
      </c>
      <c r="N60" s="9" t="s">
        <v>25</v>
      </c>
    </row>
    <row r="61" spans="1:14" ht="45">
      <c r="A61" s="9" t="s">
        <v>26</v>
      </c>
      <c r="B61" s="9" t="s">
        <v>27</v>
      </c>
      <c r="C61" s="9" t="s">
        <v>28</v>
      </c>
      <c r="D61" s="9" t="s">
        <v>17</v>
      </c>
      <c r="E61" s="9" t="s">
        <v>29</v>
      </c>
      <c r="F61" s="9" t="s">
        <v>30</v>
      </c>
      <c r="G61" s="9" t="s">
        <v>20</v>
      </c>
      <c r="H61" s="9" t="s">
        <v>17</v>
      </c>
      <c r="I61" s="10">
        <v>12</v>
      </c>
      <c r="J61" s="9" t="s">
        <v>22</v>
      </c>
      <c r="K61" s="9" t="s">
        <v>31</v>
      </c>
      <c r="L61" s="10">
        <v>25</v>
      </c>
      <c r="M61" s="9" t="s">
        <v>24</v>
      </c>
      <c r="N61" s="9" t="s">
        <v>32</v>
      </c>
    </row>
    <row r="62" spans="1:14" ht="45">
      <c r="A62" s="9" t="s">
        <v>33</v>
      </c>
      <c r="B62" s="9" t="s">
        <v>34</v>
      </c>
      <c r="C62" s="9" t="s">
        <v>35</v>
      </c>
      <c r="D62" s="9" t="s">
        <v>17</v>
      </c>
      <c r="E62" s="9" t="s">
        <v>36</v>
      </c>
      <c r="F62" s="9" t="s">
        <v>37</v>
      </c>
      <c r="G62" s="9" t="s">
        <v>20</v>
      </c>
      <c r="H62" s="9" t="s">
        <v>17</v>
      </c>
      <c r="I62" s="10">
        <v>12</v>
      </c>
      <c r="J62" s="9" t="s">
        <v>22</v>
      </c>
      <c r="K62" s="9" t="s">
        <v>31</v>
      </c>
      <c r="L62" s="10">
        <v>25</v>
      </c>
      <c r="M62" s="9" t="s">
        <v>38</v>
      </c>
      <c r="N62" s="9" t="s">
        <v>32</v>
      </c>
    </row>
    <row r="63" spans="1:14" ht="45">
      <c r="A63" s="9" t="s">
        <v>136</v>
      </c>
      <c r="B63" s="9" t="s">
        <v>137</v>
      </c>
      <c r="C63" s="9" t="s">
        <v>138</v>
      </c>
      <c r="D63" s="9" t="s">
        <v>17</v>
      </c>
      <c r="E63" s="9" t="s">
        <v>139</v>
      </c>
      <c r="F63" s="9" t="s">
        <v>140</v>
      </c>
      <c r="G63" s="9" t="s">
        <v>20</v>
      </c>
      <c r="H63" s="9" t="s">
        <v>17</v>
      </c>
      <c r="I63" s="10">
        <v>8</v>
      </c>
      <c r="J63" s="9" t="s">
        <v>22</v>
      </c>
      <c r="K63" s="9" t="s">
        <v>23</v>
      </c>
      <c r="L63" s="10">
        <v>25</v>
      </c>
      <c r="M63" s="9" t="s">
        <v>24</v>
      </c>
      <c r="N63" s="9" t="s">
        <v>25</v>
      </c>
    </row>
    <row r="64" spans="1:14" ht="45">
      <c r="A64" s="9" t="s">
        <v>240</v>
      </c>
      <c r="B64" s="9" t="s">
        <v>241</v>
      </c>
      <c r="C64" s="9" t="s">
        <v>242</v>
      </c>
      <c r="D64" s="9" t="s">
        <v>17</v>
      </c>
      <c r="E64" s="9" t="s">
        <v>243</v>
      </c>
      <c r="F64" s="9" t="s">
        <v>244</v>
      </c>
      <c r="G64" s="9" t="s">
        <v>20</v>
      </c>
      <c r="H64" s="9" t="s">
        <v>17</v>
      </c>
      <c r="I64" s="10">
        <v>8</v>
      </c>
      <c r="J64" s="9" t="s">
        <v>22</v>
      </c>
      <c r="K64" s="9" t="s">
        <v>23</v>
      </c>
      <c r="L64" s="10">
        <v>25</v>
      </c>
      <c r="M64" s="9" t="s">
        <v>24</v>
      </c>
      <c r="N64" s="9" t="s">
        <v>245</v>
      </c>
    </row>
    <row r="65" spans="1:14" ht="45">
      <c r="A65" s="9" t="s">
        <v>309</v>
      </c>
      <c r="B65" s="9" t="s">
        <v>310</v>
      </c>
      <c r="C65" s="9" t="s">
        <v>311</v>
      </c>
      <c r="D65" s="9" t="s">
        <v>17</v>
      </c>
      <c r="E65" s="9" t="s">
        <v>312</v>
      </c>
      <c r="F65" s="9" t="s">
        <v>84</v>
      </c>
      <c r="G65" s="9" t="s">
        <v>20</v>
      </c>
      <c r="H65" s="9" t="s">
        <v>17</v>
      </c>
      <c r="I65" s="10">
        <v>12</v>
      </c>
      <c r="J65" s="9" t="s">
        <v>22</v>
      </c>
      <c r="K65" s="9" t="s">
        <v>31</v>
      </c>
      <c r="L65" s="10">
        <v>25</v>
      </c>
      <c r="M65" s="9" t="s">
        <v>38</v>
      </c>
      <c r="N65" s="9" t="s">
        <v>110</v>
      </c>
    </row>
    <row r="66" spans="1:14" ht="45">
      <c r="A66" s="9" t="s">
        <v>402</v>
      </c>
      <c r="B66" s="9" t="s">
        <v>403</v>
      </c>
      <c r="C66" s="9" t="s">
        <v>404</v>
      </c>
      <c r="D66" s="9" t="s">
        <v>17</v>
      </c>
      <c r="E66" s="9" t="s">
        <v>405</v>
      </c>
      <c r="F66" s="9" t="s">
        <v>406</v>
      </c>
      <c r="G66" s="9" t="s">
        <v>49</v>
      </c>
      <c r="H66" s="9" t="s">
        <v>17</v>
      </c>
      <c r="I66" s="10">
        <v>8</v>
      </c>
      <c r="J66" s="9" t="s">
        <v>22</v>
      </c>
      <c r="K66" s="9" t="s">
        <v>23</v>
      </c>
      <c r="L66" s="10">
        <v>25</v>
      </c>
      <c r="M66" s="9" t="s">
        <v>24</v>
      </c>
      <c r="N66" s="9" t="s">
        <v>25</v>
      </c>
    </row>
    <row r="67" spans="1:14" ht="45">
      <c r="A67" s="9" t="s">
        <v>359</v>
      </c>
      <c r="B67" s="9" t="s">
        <v>360</v>
      </c>
      <c r="C67" s="9" t="s">
        <v>361</v>
      </c>
      <c r="D67" s="9" t="s">
        <v>17</v>
      </c>
      <c r="E67" s="9" t="s">
        <v>362</v>
      </c>
      <c r="F67" s="9" t="s">
        <v>363</v>
      </c>
      <c r="G67" s="9" t="s">
        <v>20</v>
      </c>
      <c r="H67" s="9" t="s">
        <v>17</v>
      </c>
      <c r="I67" s="10">
        <v>12</v>
      </c>
      <c r="J67" s="9" t="s">
        <v>22</v>
      </c>
      <c r="K67" s="9" t="s">
        <v>31</v>
      </c>
      <c r="L67" s="10">
        <v>26</v>
      </c>
      <c r="M67" s="9" t="s">
        <v>24</v>
      </c>
      <c r="N67" s="9" t="s">
        <v>25</v>
      </c>
    </row>
    <row r="68" spans="1:14" ht="45">
      <c r="A68" s="9" t="s">
        <v>371</v>
      </c>
      <c r="B68" s="9" t="s">
        <v>372</v>
      </c>
      <c r="C68" s="9" t="s">
        <v>373</v>
      </c>
      <c r="D68" s="9" t="s">
        <v>17</v>
      </c>
      <c r="E68" s="9" t="s">
        <v>374</v>
      </c>
      <c r="F68" s="9" t="s">
        <v>375</v>
      </c>
      <c r="G68" s="9" t="s">
        <v>49</v>
      </c>
      <c r="H68" s="9" t="s">
        <v>17</v>
      </c>
      <c r="I68" s="10">
        <v>12</v>
      </c>
      <c r="J68" s="9" t="s">
        <v>22</v>
      </c>
      <c r="K68" s="9" t="s">
        <v>23</v>
      </c>
      <c r="L68" s="10">
        <v>26</v>
      </c>
      <c r="M68" s="9" t="s">
        <v>38</v>
      </c>
      <c r="N68" s="9" t="s">
        <v>126</v>
      </c>
    </row>
    <row r="69" spans="1:14" ht="45">
      <c r="A69" s="9" t="s">
        <v>95</v>
      </c>
      <c r="B69" s="9" t="s">
        <v>96</v>
      </c>
      <c r="C69" s="9" t="s">
        <v>97</v>
      </c>
      <c r="D69" s="9" t="s">
        <v>17</v>
      </c>
      <c r="E69" s="9" t="s">
        <v>98</v>
      </c>
      <c r="F69" s="9" t="s">
        <v>99</v>
      </c>
      <c r="G69" s="9" t="s">
        <v>20</v>
      </c>
      <c r="H69" s="9" t="s">
        <v>17</v>
      </c>
      <c r="I69" s="10">
        <v>12</v>
      </c>
      <c r="J69" s="9" t="s">
        <v>22</v>
      </c>
      <c r="K69" s="9" t="s">
        <v>23</v>
      </c>
      <c r="L69" s="10">
        <v>27</v>
      </c>
      <c r="M69" s="9" t="s">
        <v>24</v>
      </c>
      <c r="N69" s="9" t="s">
        <v>25</v>
      </c>
    </row>
    <row r="70" spans="1:14" ht="45">
      <c r="A70" s="9" t="s">
        <v>424</v>
      </c>
      <c r="B70" s="9" t="s">
        <v>425</v>
      </c>
      <c r="C70" s="9" t="s">
        <v>426</v>
      </c>
      <c r="D70" s="9" t="s">
        <v>17</v>
      </c>
      <c r="E70" s="9" t="s">
        <v>427</v>
      </c>
      <c r="F70" s="9" t="s">
        <v>428</v>
      </c>
      <c r="G70" s="9" t="s">
        <v>49</v>
      </c>
      <c r="H70" s="9" t="s">
        <v>17</v>
      </c>
      <c r="I70" s="10">
        <v>12</v>
      </c>
      <c r="J70" s="9" t="s">
        <v>22</v>
      </c>
      <c r="K70" s="9" t="s">
        <v>31</v>
      </c>
      <c r="L70" s="10">
        <v>27</v>
      </c>
      <c r="M70" s="9" t="s">
        <v>24</v>
      </c>
      <c r="N70" s="9" t="s">
        <v>25</v>
      </c>
    </row>
    <row r="71" spans="1:14" ht="45">
      <c r="A71" s="9" t="s">
        <v>65</v>
      </c>
      <c r="B71" s="9" t="s">
        <v>66</v>
      </c>
      <c r="C71" s="9" t="s">
        <v>67</v>
      </c>
      <c r="D71" s="9" t="s">
        <v>17</v>
      </c>
      <c r="E71" s="9" t="s">
        <v>68</v>
      </c>
      <c r="F71" s="9" t="s">
        <v>69</v>
      </c>
      <c r="G71" s="9" t="s">
        <v>20</v>
      </c>
      <c r="H71" s="9" t="s">
        <v>17</v>
      </c>
      <c r="I71" s="10">
        <v>12</v>
      </c>
      <c r="J71" s="9" t="s">
        <v>22</v>
      </c>
      <c r="K71" s="9" t="s">
        <v>31</v>
      </c>
      <c r="L71" s="10">
        <v>28</v>
      </c>
      <c r="M71" s="9" t="s">
        <v>38</v>
      </c>
      <c r="N71" s="9" t="s">
        <v>25</v>
      </c>
    </row>
    <row r="72" spans="1:14" ht="45">
      <c r="A72" s="9" t="s">
        <v>127</v>
      </c>
      <c r="B72" s="9" t="s">
        <v>128</v>
      </c>
      <c r="C72" s="9" t="s">
        <v>129</v>
      </c>
      <c r="D72" s="9" t="s">
        <v>17</v>
      </c>
      <c r="E72" s="9" t="s">
        <v>130</v>
      </c>
      <c r="F72" s="9" t="s">
        <v>131</v>
      </c>
      <c r="G72" s="9" t="s">
        <v>20</v>
      </c>
      <c r="H72" s="9" t="s">
        <v>17</v>
      </c>
      <c r="I72" s="10">
        <v>12</v>
      </c>
      <c r="J72" s="9" t="s">
        <v>22</v>
      </c>
      <c r="K72" s="9" t="s">
        <v>23</v>
      </c>
      <c r="L72" s="10">
        <v>28</v>
      </c>
      <c r="M72" s="9" t="s">
        <v>38</v>
      </c>
      <c r="N72" s="9" t="s">
        <v>25</v>
      </c>
    </row>
    <row r="73" spans="1:14" ht="45">
      <c r="A73" s="9" t="s">
        <v>132</v>
      </c>
      <c r="B73" s="9" t="s">
        <v>91</v>
      </c>
      <c r="C73" s="9" t="s">
        <v>133</v>
      </c>
      <c r="D73" s="9" t="s">
        <v>17</v>
      </c>
      <c r="E73" s="9" t="s">
        <v>134</v>
      </c>
      <c r="F73" s="9" t="s">
        <v>135</v>
      </c>
      <c r="G73" s="9" t="s">
        <v>20</v>
      </c>
      <c r="H73" s="9" t="s">
        <v>17</v>
      </c>
      <c r="I73" s="10">
        <v>12</v>
      </c>
      <c r="J73" s="9" t="s">
        <v>22</v>
      </c>
      <c r="K73" s="9" t="s">
        <v>23</v>
      </c>
      <c r="L73" s="10">
        <v>28</v>
      </c>
      <c r="M73" s="9" t="s">
        <v>24</v>
      </c>
      <c r="N73" s="9" t="s">
        <v>25</v>
      </c>
    </row>
    <row r="74" spans="1:14" ht="45">
      <c r="A74" s="9" t="s">
        <v>398</v>
      </c>
      <c r="B74" s="9" t="s">
        <v>91</v>
      </c>
      <c r="C74" s="9" t="s">
        <v>399</v>
      </c>
      <c r="D74" s="9" t="s">
        <v>17</v>
      </c>
      <c r="E74" s="9" t="s">
        <v>400</v>
      </c>
      <c r="F74" s="9" t="s">
        <v>401</v>
      </c>
      <c r="G74" s="9" t="s">
        <v>20</v>
      </c>
      <c r="H74" s="9" t="s">
        <v>17</v>
      </c>
      <c r="I74" s="10">
        <v>8</v>
      </c>
      <c r="J74" s="9" t="s">
        <v>22</v>
      </c>
      <c r="K74" s="9" t="s">
        <v>23</v>
      </c>
      <c r="L74" s="10">
        <v>28</v>
      </c>
      <c r="M74" s="9" t="s">
        <v>24</v>
      </c>
      <c r="N74" s="9" t="s">
        <v>25</v>
      </c>
    </row>
    <row r="75" spans="1:14" ht="45">
      <c r="A75" s="9" t="s">
        <v>419</v>
      </c>
      <c r="B75" s="9" t="s">
        <v>420</v>
      </c>
      <c r="C75" s="9" t="s">
        <v>421</v>
      </c>
      <c r="D75" s="9" t="s">
        <v>17</v>
      </c>
      <c r="E75" s="9" t="s">
        <v>422</v>
      </c>
      <c r="F75" s="9" t="s">
        <v>423</v>
      </c>
      <c r="G75" s="9" t="s">
        <v>49</v>
      </c>
      <c r="H75" s="9" t="s">
        <v>17</v>
      </c>
      <c r="I75" s="10">
        <v>8</v>
      </c>
      <c r="J75" s="9" t="s">
        <v>22</v>
      </c>
      <c r="K75" s="9" t="s">
        <v>31</v>
      </c>
      <c r="L75" s="10">
        <v>28</v>
      </c>
      <c r="M75" s="9" t="s">
        <v>38</v>
      </c>
      <c r="N75" s="9" t="s">
        <v>25</v>
      </c>
    </row>
    <row r="76" spans="1:14" ht="45">
      <c r="A76" s="9" t="s">
        <v>44</v>
      </c>
      <c r="B76" s="9" t="s">
        <v>45</v>
      </c>
      <c r="C76" s="9" t="s">
        <v>46</v>
      </c>
      <c r="D76" s="9" t="s">
        <v>17</v>
      </c>
      <c r="E76" s="9" t="s">
        <v>47</v>
      </c>
      <c r="F76" s="9" t="s">
        <v>48</v>
      </c>
      <c r="G76" s="9" t="s">
        <v>49</v>
      </c>
      <c r="H76" s="9" t="s">
        <v>17</v>
      </c>
      <c r="I76" s="10">
        <v>8</v>
      </c>
      <c r="J76" s="9" t="s">
        <v>22</v>
      </c>
      <c r="K76" s="9" t="s">
        <v>31</v>
      </c>
      <c r="L76" s="10">
        <v>29</v>
      </c>
      <c r="M76" s="9" t="s">
        <v>24</v>
      </c>
      <c r="N76" s="9" t="s">
        <v>25</v>
      </c>
    </row>
    <row r="77" spans="1:14" ht="45">
      <c r="A77" s="9" t="s">
        <v>75</v>
      </c>
      <c r="B77" s="9" t="s">
        <v>76</v>
      </c>
      <c r="C77" s="9" t="s">
        <v>77</v>
      </c>
      <c r="D77" s="9" t="s">
        <v>17</v>
      </c>
      <c r="E77" s="9" t="s">
        <v>78</v>
      </c>
      <c r="F77" s="9" t="s">
        <v>79</v>
      </c>
      <c r="G77" s="9" t="s">
        <v>20</v>
      </c>
      <c r="H77" s="9" t="s">
        <v>17</v>
      </c>
      <c r="I77" s="10">
        <v>8</v>
      </c>
      <c r="J77" s="9" t="s">
        <v>22</v>
      </c>
      <c r="K77" s="9" t="s">
        <v>23</v>
      </c>
      <c r="L77" s="10">
        <v>29</v>
      </c>
      <c r="M77" s="9" t="s">
        <v>24</v>
      </c>
      <c r="N77" s="9" t="s">
        <v>25</v>
      </c>
    </row>
    <row r="78" spans="1:14" ht="45">
      <c r="A78" s="9" t="s">
        <v>210</v>
      </c>
      <c r="B78" s="9" t="s">
        <v>211</v>
      </c>
      <c r="C78" s="9" t="s">
        <v>212</v>
      </c>
      <c r="D78" s="9" t="s">
        <v>17</v>
      </c>
      <c r="E78" s="9" t="s">
        <v>213</v>
      </c>
      <c r="F78" s="9" t="s">
        <v>214</v>
      </c>
      <c r="G78" s="9" t="s">
        <v>20</v>
      </c>
      <c r="H78" s="9" t="s">
        <v>17</v>
      </c>
      <c r="I78" s="10">
        <v>12</v>
      </c>
      <c r="J78" s="9" t="s">
        <v>22</v>
      </c>
      <c r="K78" s="9" t="s">
        <v>31</v>
      </c>
      <c r="L78" s="10">
        <v>29</v>
      </c>
      <c r="M78" s="9" t="s">
        <v>24</v>
      </c>
      <c r="N78" s="9" t="s">
        <v>25</v>
      </c>
    </row>
    <row r="79" spans="1:14" ht="45">
      <c r="A79" s="9" t="s">
        <v>411</v>
      </c>
      <c r="B79" s="9" t="s">
        <v>412</v>
      </c>
      <c r="C79" s="9" t="s">
        <v>413</v>
      </c>
      <c r="D79" s="9" t="s">
        <v>17</v>
      </c>
      <c r="E79" s="9" t="s">
        <v>414</v>
      </c>
      <c r="F79" s="9" t="s">
        <v>84</v>
      </c>
      <c r="G79" s="9" t="s">
        <v>20</v>
      </c>
      <c r="H79" s="9" t="s">
        <v>17</v>
      </c>
      <c r="I79" s="10">
        <v>12</v>
      </c>
      <c r="J79" s="9" t="s">
        <v>22</v>
      </c>
      <c r="K79" s="9" t="s">
        <v>23</v>
      </c>
      <c r="L79" s="10">
        <v>29</v>
      </c>
      <c r="M79" s="9" t="s">
        <v>38</v>
      </c>
      <c r="N79" s="9" t="s">
        <v>263</v>
      </c>
    </row>
    <row r="80" spans="1:14" ht="45">
      <c r="A80" s="9" t="s">
        <v>269</v>
      </c>
      <c r="B80" s="9" t="s">
        <v>270</v>
      </c>
      <c r="C80" s="9" t="s">
        <v>271</v>
      </c>
      <c r="D80" s="9" t="s">
        <v>17</v>
      </c>
      <c r="E80" s="9" t="s">
        <v>272</v>
      </c>
      <c r="F80" s="9" t="s">
        <v>273</v>
      </c>
      <c r="G80" s="9" t="s">
        <v>20</v>
      </c>
      <c r="H80" s="9" t="s">
        <v>17</v>
      </c>
      <c r="I80" s="10">
        <v>8</v>
      </c>
      <c r="J80" s="9" t="s">
        <v>22</v>
      </c>
      <c r="K80" s="9" t="s">
        <v>23</v>
      </c>
      <c r="L80" s="10">
        <v>30</v>
      </c>
      <c r="M80" s="9" t="s">
        <v>24</v>
      </c>
      <c r="N80" s="9" t="s">
        <v>25</v>
      </c>
    </row>
    <row r="81" spans="1:14" ht="45">
      <c r="A81" s="9" t="s">
        <v>448</v>
      </c>
      <c r="B81" s="9" t="s">
        <v>449</v>
      </c>
      <c r="C81" s="9" t="s">
        <v>450</v>
      </c>
      <c r="D81" s="9" t="s">
        <v>17</v>
      </c>
      <c r="E81" s="9" t="s">
        <v>451</v>
      </c>
      <c r="F81" s="9" t="s">
        <v>84</v>
      </c>
      <c r="G81" s="9" t="s">
        <v>20</v>
      </c>
      <c r="H81" s="9" t="s">
        <v>17</v>
      </c>
      <c r="I81" s="10">
        <v>8</v>
      </c>
      <c r="J81" s="9" t="s">
        <v>22</v>
      </c>
      <c r="K81" s="9" t="s">
        <v>23</v>
      </c>
      <c r="L81" s="10">
        <v>30</v>
      </c>
      <c r="M81" s="9" t="s">
        <v>24</v>
      </c>
      <c r="N81" s="9" t="s">
        <v>25</v>
      </c>
    </row>
    <row r="82" spans="1:14" ht="45">
      <c r="A82" s="9" t="s">
        <v>180</v>
      </c>
      <c r="B82" s="9" t="s">
        <v>152</v>
      </c>
      <c r="C82" s="9" t="s">
        <v>181</v>
      </c>
      <c r="D82" s="9" t="s">
        <v>17</v>
      </c>
      <c r="E82" s="9" t="s">
        <v>182</v>
      </c>
      <c r="F82" s="9" t="s">
        <v>183</v>
      </c>
      <c r="G82" s="9" t="s">
        <v>20</v>
      </c>
      <c r="H82" s="9" t="s">
        <v>17</v>
      </c>
      <c r="I82" s="10">
        <v>12</v>
      </c>
      <c r="J82" s="9" t="s">
        <v>22</v>
      </c>
      <c r="K82" s="9" t="s">
        <v>31</v>
      </c>
      <c r="L82" s="10">
        <v>31</v>
      </c>
      <c r="M82" s="9" t="s">
        <v>24</v>
      </c>
      <c r="N82" s="9" t="s">
        <v>25</v>
      </c>
    </row>
    <row r="83" spans="1:14" ht="45">
      <c r="A83" s="9" t="s">
        <v>246</v>
      </c>
      <c r="B83" s="9" t="s">
        <v>247</v>
      </c>
      <c r="C83" s="9" t="s">
        <v>248</v>
      </c>
      <c r="D83" s="9" t="s">
        <v>17</v>
      </c>
      <c r="E83" s="9" t="s">
        <v>249</v>
      </c>
      <c r="F83" s="9" t="s">
        <v>145</v>
      </c>
      <c r="G83" s="9" t="s">
        <v>49</v>
      </c>
      <c r="H83" s="9" t="s">
        <v>17</v>
      </c>
      <c r="I83" s="10">
        <v>8</v>
      </c>
      <c r="J83" s="9" t="s">
        <v>22</v>
      </c>
      <c r="K83" s="9" t="s">
        <v>23</v>
      </c>
      <c r="L83" s="10">
        <v>31</v>
      </c>
      <c r="M83" s="9" t="s">
        <v>24</v>
      </c>
      <c r="N83" s="9" t="s">
        <v>25</v>
      </c>
    </row>
    <row r="84" spans="1:14" ht="45">
      <c r="A84" s="9" t="s">
        <v>364</v>
      </c>
      <c r="B84" s="9" t="s">
        <v>365</v>
      </c>
      <c r="C84" s="9" t="s">
        <v>366</v>
      </c>
      <c r="D84" s="9" t="s">
        <v>17</v>
      </c>
      <c r="E84" s="9" t="s">
        <v>367</v>
      </c>
      <c r="F84" s="9" t="s">
        <v>84</v>
      </c>
      <c r="G84" s="9" t="s">
        <v>49</v>
      </c>
      <c r="H84" s="9" t="s">
        <v>17</v>
      </c>
      <c r="I84" s="10">
        <v>12</v>
      </c>
      <c r="J84" s="9" t="s">
        <v>22</v>
      </c>
      <c r="K84" s="9" t="s">
        <v>31</v>
      </c>
      <c r="L84" s="10">
        <v>31</v>
      </c>
      <c r="M84" s="9" t="s">
        <v>38</v>
      </c>
      <c r="N84" s="9" t="s">
        <v>25</v>
      </c>
    </row>
    <row r="85" spans="1:14" ht="45">
      <c r="A85" s="9" t="s">
        <v>313</v>
      </c>
      <c r="B85" s="9" t="s">
        <v>314</v>
      </c>
      <c r="C85" s="9" t="s">
        <v>315</v>
      </c>
      <c r="D85" s="9" t="s">
        <v>17</v>
      </c>
      <c r="E85" s="9" t="s">
        <v>316</v>
      </c>
      <c r="F85" s="9" t="s">
        <v>84</v>
      </c>
      <c r="G85" s="9" t="s">
        <v>20</v>
      </c>
      <c r="H85" s="9" t="s">
        <v>17</v>
      </c>
      <c r="I85" s="10">
        <v>12</v>
      </c>
      <c r="J85" s="9" t="s">
        <v>22</v>
      </c>
      <c r="K85" s="9" t="s">
        <v>23</v>
      </c>
      <c r="L85" s="10">
        <v>32</v>
      </c>
      <c r="M85" s="9" t="s">
        <v>24</v>
      </c>
      <c r="N85" s="9" t="s">
        <v>110</v>
      </c>
    </row>
    <row r="86" spans="1:14" ht="45">
      <c r="A86" s="9" t="s">
        <v>175</v>
      </c>
      <c r="B86" s="9" t="s">
        <v>176</v>
      </c>
      <c r="C86" s="9" t="s">
        <v>177</v>
      </c>
      <c r="D86" s="9" t="s">
        <v>17</v>
      </c>
      <c r="E86" s="9" t="s">
        <v>178</v>
      </c>
      <c r="F86" s="9" t="s">
        <v>179</v>
      </c>
      <c r="G86" s="9" t="s">
        <v>49</v>
      </c>
      <c r="H86" s="9" t="s">
        <v>17</v>
      </c>
      <c r="I86" s="10">
        <v>8</v>
      </c>
      <c r="J86" s="9" t="s">
        <v>22</v>
      </c>
      <c r="K86" s="9" t="s">
        <v>23</v>
      </c>
      <c r="L86" s="10">
        <v>34</v>
      </c>
      <c r="M86" s="9" t="s">
        <v>24</v>
      </c>
      <c r="N86" s="9" t="s">
        <v>25</v>
      </c>
    </row>
    <row r="87" spans="1:14" ht="45">
      <c r="A87" s="9" t="s">
        <v>235</v>
      </c>
      <c r="B87" s="9" t="s">
        <v>236</v>
      </c>
      <c r="C87" s="9" t="s">
        <v>237</v>
      </c>
      <c r="D87" s="9" t="s">
        <v>17</v>
      </c>
      <c r="E87" s="9" t="s">
        <v>238</v>
      </c>
      <c r="F87" s="9" t="s">
        <v>239</v>
      </c>
      <c r="G87" s="9" t="s">
        <v>20</v>
      </c>
      <c r="H87" s="9" t="s">
        <v>17</v>
      </c>
      <c r="I87" s="10">
        <v>12</v>
      </c>
      <c r="J87" s="9" t="s">
        <v>22</v>
      </c>
      <c r="K87" s="9" t="s">
        <v>23</v>
      </c>
      <c r="L87" s="10">
        <v>37</v>
      </c>
      <c r="M87" s="9" t="s">
        <v>24</v>
      </c>
      <c r="N87" s="9" t="s">
        <v>110</v>
      </c>
    </row>
    <row r="88" spans="1:14" ht="45">
      <c r="A88" s="9" t="s">
        <v>299</v>
      </c>
      <c r="B88" s="9" t="s">
        <v>300</v>
      </c>
      <c r="C88" s="9" t="s">
        <v>301</v>
      </c>
      <c r="D88" s="9" t="s">
        <v>17</v>
      </c>
      <c r="E88" s="9" t="s">
        <v>302</v>
      </c>
      <c r="F88" s="9" t="s">
        <v>303</v>
      </c>
      <c r="G88" s="9" t="s">
        <v>20</v>
      </c>
      <c r="H88" s="9" t="s">
        <v>17</v>
      </c>
      <c r="I88" s="10">
        <v>8</v>
      </c>
      <c r="J88" s="9" t="s">
        <v>22</v>
      </c>
      <c r="K88" s="9" t="s">
        <v>23</v>
      </c>
      <c r="L88" s="10">
        <v>40</v>
      </c>
      <c r="M88" s="9" t="s">
        <v>24</v>
      </c>
      <c r="N88" s="9" t="s">
        <v>126</v>
      </c>
    </row>
    <row r="89" spans="1:14" ht="45">
      <c r="A89" s="9" t="s">
        <v>146</v>
      </c>
      <c r="B89" s="9" t="s">
        <v>147</v>
      </c>
      <c r="C89" s="9" t="s">
        <v>148</v>
      </c>
      <c r="D89" s="9" t="s">
        <v>17</v>
      </c>
      <c r="E89" s="9" t="s">
        <v>149</v>
      </c>
      <c r="F89" s="9" t="s">
        <v>150</v>
      </c>
      <c r="G89" s="9" t="s">
        <v>20</v>
      </c>
      <c r="H89" s="9" t="s">
        <v>17</v>
      </c>
      <c r="I89" s="10">
        <v>8</v>
      </c>
      <c r="J89" s="9" t="s">
        <v>22</v>
      </c>
      <c r="K89" s="9" t="s">
        <v>23</v>
      </c>
      <c r="L89" s="10">
        <v>44</v>
      </c>
      <c r="M89" s="9" t="s">
        <v>24</v>
      </c>
      <c r="N89" s="9" t="s">
        <v>25</v>
      </c>
    </row>
    <row r="90" spans="1:14" ht="60">
      <c r="A90" s="9" t="s">
        <v>215</v>
      </c>
      <c r="B90" s="9" t="s">
        <v>216</v>
      </c>
      <c r="C90" s="9" t="s">
        <v>217</v>
      </c>
      <c r="D90" s="9" t="s">
        <v>17</v>
      </c>
      <c r="E90" s="9" t="s">
        <v>218</v>
      </c>
      <c r="F90" s="9" t="s">
        <v>219</v>
      </c>
      <c r="G90" s="9" t="s">
        <v>20</v>
      </c>
      <c r="H90" s="9" t="s">
        <v>17</v>
      </c>
      <c r="I90" s="10">
        <v>12</v>
      </c>
      <c r="J90" s="9" t="s">
        <v>22</v>
      </c>
      <c r="K90" s="9" t="s">
        <v>23</v>
      </c>
      <c r="L90" s="10">
        <v>44</v>
      </c>
      <c r="M90" s="9" t="s">
        <v>38</v>
      </c>
      <c r="N90" s="9" t="s">
        <v>25</v>
      </c>
    </row>
    <row r="91" spans="1:14" ht="45">
      <c r="A91" s="9" t="s">
        <v>121</v>
      </c>
      <c r="B91" s="9" t="s">
        <v>122</v>
      </c>
      <c r="C91" s="9" t="s">
        <v>123</v>
      </c>
      <c r="D91" s="9" t="s">
        <v>17</v>
      </c>
      <c r="E91" s="9" t="s">
        <v>124</v>
      </c>
      <c r="F91" s="9" t="s">
        <v>125</v>
      </c>
      <c r="G91" s="9" t="s">
        <v>20</v>
      </c>
      <c r="H91" s="9" t="s">
        <v>17</v>
      </c>
      <c r="I91" s="10">
        <v>8</v>
      </c>
      <c r="J91" s="9" t="s">
        <v>22</v>
      </c>
      <c r="K91" s="9" t="s">
        <v>23</v>
      </c>
      <c r="L91" s="10">
        <v>46</v>
      </c>
      <c r="M91" s="9" t="s">
        <v>38</v>
      </c>
      <c r="N91" s="9" t="s">
        <v>126</v>
      </c>
    </row>
    <row r="92" spans="1:14">
      <c r="H92" s="11" t="s">
        <v>465</v>
      </c>
      <c r="I92">
        <f>COUNTIF(I2:I91, 12)</f>
        <v>47</v>
      </c>
      <c r="J92" s="11" t="s">
        <v>466</v>
      </c>
      <c r="K92">
        <f>COUNTIF(K2:K91, "R")</f>
        <v>66</v>
      </c>
      <c r="L92">
        <f>AVERAGE(L2:L91)</f>
        <v>30.988888888888887</v>
      </c>
      <c r="M92">
        <f>COUNTIF(M2:M91, "F")</f>
        <v>60</v>
      </c>
    </row>
    <row r="93" spans="1:14">
      <c r="J93" s="11" t="s">
        <v>467</v>
      </c>
      <c r="K93">
        <f>90-K92</f>
        <v>24</v>
      </c>
      <c r="M93">
        <f>M92/90</f>
        <v>0.66666666666666663</v>
      </c>
    </row>
    <row r="94" spans="1:14">
      <c r="K94">
        <f>K93/90</f>
        <v>0.26666666666666666</v>
      </c>
    </row>
  </sheetData>
  <sortState ref="A2:N91">
    <sortCondition ref="H2:H9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3:B11"/>
  <sheetViews>
    <sheetView workbookViewId="0">
      <selection activeCell="B12" sqref="B12"/>
    </sheetView>
  </sheetViews>
  <sheetFormatPr defaultRowHeight="15"/>
  <cols>
    <col min="1" max="1" width="16.140625" bestFit="1" customWidth="1"/>
    <col min="2" max="2" width="10.85546875" bestFit="1" customWidth="1"/>
  </cols>
  <sheetData>
    <row r="3" spans="1:2">
      <c r="A3" s="5" t="s">
        <v>459</v>
      </c>
      <c r="B3" t="s">
        <v>461</v>
      </c>
    </row>
    <row r="4" spans="1:2">
      <c r="A4" s="6" t="s">
        <v>110</v>
      </c>
      <c r="B4" s="7">
        <v>1</v>
      </c>
    </row>
    <row r="5" spans="1:2">
      <c r="A5" s="6" t="s">
        <v>126</v>
      </c>
      <c r="B5" s="7">
        <v>1</v>
      </c>
    </row>
    <row r="6" spans="1:2">
      <c r="A6" s="6" t="s">
        <v>32</v>
      </c>
      <c r="B6" s="7">
        <v>1</v>
      </c>
    </row>
    <row r="7" spans="1:2">
      <c r="A7" s="6" t="s">
        <v>245</v>
      </c>
      <c r="B7" s="7">
        <v>1</v>
      </c>
    </row>
    <row r="8" spans="1:2">
      <c r="A8" s="6" t="s">
        <v>25</v>
      </c>
      <c r="B8" s="7">
        <v>28</v>
      </c>
    </row>
    <row r="9" spans="1:2">
      <c r="A9" s="6" t="s">
        <v>460</v>
      </c>
      <c r="B9" s="7">
        <v>32</v>
      </c>
    </row>
    <row r="11" spans="1:2">
      <c r="B11">
        <f>3/32</f>
        <v>9.375E-2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N36"/>
  <sheetViews>
    <sheetView topLeftCell="A13" workbookViewId="0">
      <selection activeCell="K37" sqref="K37"/>
    </sheetView>
  </sheetViews>
  <sheetFormatPr defaultRowHeight="15"/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45">
      <c r="A2" s="2" t="s">
        <v>250</v>
      </c>
      <c r="B2" s="2" t="s">
        <v>251</v>
      </c>
      <c r="C2" s="2" t="s">
        <v>252</v>
      </c>
      <c r="D2" s="2" t="s">
        <v>17</v>
      </c>
      <c r="E2" s="2" t="s">
        <v>253</v>
      </c>
      <c r="F2" s="2" t="s">
        <v>254</v>
      </c>
      <c r="G2" s="2" t="s">
        <v>20</v>
      </c>
      <c r="H2" s="2" t="s">
        <v>21</v>
      </c>
      <c r="I2" s="3">
        <v>12</v>
      </c>
      <c r="J2" s="2" t="s">
        <v>22</v>
      </c>
      <c r="K2" s="2" t="s">
        <v>23</v>
      </c>
      <c r="L2" s="3">
        <v>21</v>
      </c>
      <c r="M2" s="2" t="s">
        <v>38</v>
      </c>
      <c r="N2" s="2" t="s">
        <v>25</v>
      </c>
    </row>
    <row r="3" spans="1:14" ht="45">
      <c r="A3" s="2" t="s">
        <v>390</v>
      </c>
      <c r="B3" s="2" t="s">
        <v>391</v>
      </c>
      <c r="C3" s="2" t="s">
        <v>392</v>
      </c>
      <c r="D3" s="2" t="s">
        <v>17</v>
      </c>
      <c r="E3" s="2" t="s">
        <v>393</v>
      </c>
      <c r="F3" s="2" t="s">
        <v>394</v>
      </c>
      <c r="G3" s="2" t="s">
        <v>20</v>
      </c>
      <c r="H3" s="2" t="s">
        <v>21</v>
      </c>
      <c r="I3" s="3">
        <v>12</v>
      </c>
      <c r="J3" s="2" t="s">
        <v>22</v>
      </c>
      <c r="K3" s="2" t="s">
        <v>23</v>
      </c>
      <c r="L3" s="3">
        <v>23</v>
      </c>
      <c r="M3" s="2" t="s">
        <v>24</v>
      </c>
      <c r="N3" s="2" t="s">
        <v>25</v>
      </c>
    </row>
    <row r="4" spans="1:14" ht="45">
      <c r="A4" s="2" t="s">
        <v>50</v>
      </c>
      <c r="B4" s="2" t="s">
        <v>51</v>
      </c>
      <c r="C4" s="2" t="s">
        <v>52</v>
      </c>
      <c r="D4" s="2" t="s">
        <v>17</v>
      </c>
      <c r="E4" s="2" t="s">
        <v>53</v>
      </c>
      <c r="F4" s="2" t="s">
        <v>54</v>
      </c>
      <c r="G4" s="2" t="s">
        <v>20</v>
      </c>
      <c r="H4" s="2" t="s">
        <v>21</v>
      </c>
      <c r="I4" s="3">
        <v>12</v>
      </c>
      <c r="J4" s="2" t="s">
        <v>22</v>
      </c>
      <c r="K4" s="2" t="s">
        <v>31</v>
      </c>
      <c r="L4" s="3">
        <v>24</v>
      </c>
      <c r="M4" s="2" t="s">
        <v>24</v>
      </c>
      <c r="N4" s="2" t="s">
        <v>25</v>
      </c>
    </row>
    <row r="5" spans="1:14" ht="45">
      <c r="A5" s="2" t="s">
        <v>151</v>
      </c>
      <c r="B5" s="2" t="s">
        <v>152</v>
      </c>
      <c r="C5" s="2" t="s">
        <v>153</v>
      </c>
      <c r="D5" s="2" t="s">
        <v>17</v>
      </c>
      <c r="E5" s="2" t="s">
        <v>154</v>
      </c>
      <c r="F5" s="2" t="s">
        <v>155</v>
      </c>
      <c r="G5" s="2" t="s">
        <v>20</v>
      </c>
      <c r="H5" s="2" t="s">
        <v>21</v>
      </c>
      <c r="I5" s="3">
        <v>8</v>
      </c>
      <c r="J5" s="2" t="s">
        <v>22</v>
      </c>
      <c r="K5" s="2" t="s">
        <v>31</v>
      </c>
      <c r="L5" s="3">
        <v>24</v>
      </c>
      <c r="M5" s="2" t="s">
        <v>24</v>
      </c>
      <c r="N5" s="2" t="s">
        <v>25</v>
      </c>
    </row>
    <row r="6" spans="1:14" ht="45">
      <c r="A6" s="2" t="s">
        <v>156</v>
      </c>
      <c r="B6" s="2" t="s">
        <v>157</v>
      </c>
      <c r="C6" s="2" t="s">
        <v>158</v>
      </c>
      <c r="D6" s="2" t="s">
        <v>17</v>
      </c>
      <c r="E6" s="2" t="s">
        <v>159</v>
      </c>
      <c r="F6" s="2" t="s">
        <v>160</v>
      </c>
      <c r="G6" s="2" t="s">
        <v>20</v>
      </c>
      <c r="H6" s="2" t="s">
        <v>21</v>
      </c>
      <c r="I6" s="3">
        <v>12</v>
      </c>
      <c r="J6" s="2" t="s">
        <v>22</v>
      </c>
      <c r="K6" s="2" t="s">
        <v>31</v>
      </c>
      <c r="L6" s="3">
        <v>24</v>
      </c>
      <c r="M6" s="2" t="s">
        <v>24</v>
      </c>
      <c r="N6" s="2" t="s">
        <v>25</v>
      </c>
    </row>
    <row r="7" spans="1:14" ht="45">
      <c r="A7" s="2" t="s">
        <v>14</v>
      </c>
      <c r="B7" s="2" t="s">
        <v>15</v>
      </c>
      <c r="C7" s="2" t="s">
        <v>16</v>
      </c>
      <c r="D7" s="2" t="s">
        <v>17</v>
      </c>
      <c r="E7" s="2" t="s">
        <v>18</v>
      </c>
      <c r="F7" s="2" t="s">
        <v>19</v>
      </c>
      <c r="G7" s="2" t="s">
        <v>20</v>
      </c>
      <c r="H7" s="2" t="s">
        <v>21</v>
      </c>
      <c r="I7" s="3">
        <v>12</v>
      </c>
      <c r="J7" s="2" t="s">
        <v>22</v>
      </c>
      <c r="K7" s="2" t="s">
        <v>23</v>
      </c>
      <c r="L7" s="3">
        <v>25</v>
      </c>
      <c r="M7" s="2" t="s">
        <v>24</v>
      </c>
      <c r="N7" s="2" t="s">
        <v>25</v>
      </c>
    </row>
    <row r="8" spans="1:14" ht="60">
      <c r="A8" s="2" t="s">
        <v>194</v>
      </c>
      <c r="B8" s="2" t="s">
        <v>195</v>
      </c>
      <c r="C8" s="2" t="s">
        <v>196</v>
      </c>
      <c r="D8" s="2" t="s">
        <v>17</v>
      </c>
      <c r="E8" s="2" t="s">
        <v>197</v>
      </c>
      <c r="F8" s="2" t="s">
        <v>198</v>
      </c>
      <c r="G8" s="2" t="s">
        <v>20</v>
      </c>
      <c r="H8" s="2" t="s">
        <v>21</v>
      </c>
      <c r="I8" s="3">
        <v>12</v>
      </c>
      <c r="J8" s="2" t="s">
        <v>22</v>
      </c>
      <c r="K8" s="2" t="s">
        <v>23</v>
      </c>
      <c r="L8" s="3">
        <v>25</v>
      </c>
      <c r="M8" s="2" t="s">
        <v>24</v>
      </c>
      <c r="N8" s="2" t="s">
        <v>25</v>
      </c>
    </row>
    <row r="9" spans="1:14" ht="45">
      <c r="A9" s="2" t="s">
        <v>386</v>
      </c>
      <c r="B9" s="2" t="s">
        <v>137</v>
      </c>
      <c r="C9" s="2" t="s">
        <v>387</v>
      </c>
      <c r="D9" s="2" t="s">
        <v>17</v>
      </c>
      <c r="E9" s="2" t="s">
        <v>388</v>
      </c>
      <c r="F9" s="2" t="s">
        <v>389</v>
      </c>
      <c r="G9" s="2" t="s">
        <v>20</v>
      </c>
      <c r="H9" s="2" t="s">
        <v>21</v>
      </c>
      <c r="I9" s="3">
        <v>12</v>
      </c>
      <c r="J9" s="2" t="s">
        <v>22</v>
      </c>
      <c r="K9" s="2" t="s">
        <v>23</v>
      </c>
      <c r="L9" s="3">
        <v>25</v>
      </c>
      <c r="M9" s="2" t="s">
        <v>24</v>
      </c>
      <c r="N9" s="2" t="s">
        <v>25</v>
      </c>
    </row>
    <row r="10" spans="1:14" ht="45">
      <c r="A10" s="2" t="s">
        <v>434</v>
      </c>
      <c r="B10" s="2" t="s">
        <v>435</v>
      </c>
      <c r="C10" s="2" t="s">
        <v>436</v>
      </c>
      <c r="D10" s="2" t="s">
        <v>17</v>
      </c>
      <c r="E10" s="2" t="s">
        <v>437</v>
      </c>
      <c r="F10" s="2" t="s">
        <v>438</v>
      </c>
      <c r="G10" s="2" t="s">
        <v>20</v>
      </c>
      <c r="H10" s="2" t="s">
        <v>21</v>
      </c>
      <c r="I10" s="3">
        <v>12</v>
      </c>
      <c r="J10" s="2" t="s">
        <v>22</v>
      </c>
      <c r="K10" s="2" t="s">
        <v>23</v>
      </c>
      <c r="L10" s="3">
        <v>25</v>
      </c>
      <c r="M10" s="2" t="s">
        <v>24</v>
      </c>
      <c r="N10" s="2" t="s">
        <v>25</v>
      </c>
    </row>
    <row r="11" spans="1:14" ht="45">
      <c r="A11" s="2" t="s">
        <v>452</v>
      </c>
      <c r="B11" s="2" t="s">
        <v>453</v>
      </c>
      <c r="C11" s="2" t="s">
        <v>454</v>
      </c>
      <c r="D11" s="2" t="s">
        <v>17</v>
      </c>
      <c r="E11" s="2" t="s">
        <v>455</v>
      </c>
      <c r="F11" s="2" t="s">
        <v>456</v>
      </c>
      <c r="G11" s="2" t="s">
        <v>20</v>
      </c>
      <c r="H11" s="2" t="s">
        <v>21</v>
      </c>
      <c r="I11" s="3">
        <v>12</v>
      </c>
      <c r="J11" s="2" t="s">
        <v>22</v>
      </c>
      <c r="K11" s="2" t="s">
        <v>23</v>
      </c>
      <c r="L11" s="3">
        <v>25</v>
      </c>
      <c r="M11" s="2" t="s">
        <v>38</v>
      </c>
      <c r="N11" s="2" t="s">
        <v>245</v>
      </c>
    </row>
    <row r="12" spans="1:14" ht="45">
      <c r="A12" s="2" t="s">
        <v>274</v>
      </c>
      <c r="B12" s="2" t="s">
        <v>275</v>
      </c>
      <c r="C12" s="2" t="s">
        <v>276</v>
      </c>
      <c r="D12" s="2" t="s">
        <v>17</v>
      </c>
      <c r="E12" s="2" t="s">
        <v>277</v>
      </c>
      <c r="F12" s="2" t="s">
        <v>278</v>
      </c>
      <c r="G12" s="2" t="s">
        <v>20</v>
      </c>
      <c r="H12" s="2" t="s">
        <v>21</v>
      </c>
      <c r="I12" s="3">
        <v>8</v>
      </c>
      <c r="J12" s="2" t="s">
        <v>22</v>
      </c>
      <c r="K12" s="2" t="s">
        <v>23</v>
      </c>
      <c r="L12" s="3">
        <v>26</v>
      </c>
      <c r="M12" s="2" t="s">
        <v>24</v>
      </c>
      <c r="N12" s="2" t="s">
        <v>25</v>
      </c>
    </row>
    <row r="13" spans="1:14" ht="45">
      <c r="A13" s="2" t="s">
        <v>90</v>
      </c>
      <c r="B13" s="2" t="s">
        <v>91</v>
      </c>
      <c r="C13" s="2" t="s">
        <v>92</v>
      </c>
      <c r="D13" s="2" t="s">
        <v>17</v>
      </c>
      <c r="E13" s="2" t="s">
        <v>93</v>
      </c>
      <c r="F13" s="2" t="s">
        <v>94</v>
      </c>
      <c r="G13" s="2" t="s">
        <v>20</v>
      </c>
      <c r="H13" s="2" t="s">
        <v>21</v>
      </c>
      <c r="I13" s="3">
        <v>8</v>
      </c>
      <c r="J13" s="2" t="s">
        <v>22</v>
      </c>
      <c r="K13" s="2" t="s">
        <v>23</v>
      </c>
      <c r="L13" s="3">
        <v>27</v>
      </c>
      <c r="M13" s="2" t="s">
        <v>24</v>
      </c>
      <c r="N13" s="2" t="s">
        <v>25</v>
      </c>
    </row>
    <row r="14" spans="1:14" ht="45">
      <c r="A14" s="2" t="s">
        <v>170</v>
      </c>
      <c r="B14" s="2" t="s">
        <v>171</v>
      </c>
      <c r="C14" s="2" t="s">
        <v>172</v>
      </c>
      <c r="D14" s="2" t="s">
        <v>17</v>
      </c>
      <c r="E14" s="2" t="s">
        <v>173</v>
      </c>
      <c r="F14" s="2" t="s">
        <v>174</v>
      </c>
      <c r="G14" s="2" t="s">
        <v>20</v>
      </c>
      <c r="H14" s="2" t="s">
        <v>21</v>
      </c>
      <c r="I14" s="3">
        <v>12</v>
      </c>
      <c r="J14" s="2" t="s">
        <v>22</v>
      </c>
      <c r="K14" s="2" t="s">
        <v>23</v>
      </c>
      <c r="L14" s="3">
        <v>28</v>
      </c>
      <c r="M14" s="2" t="s">
        <v>24</v>
      </c>
      <c r="N14" s="2" t="s">
        <v>25</v>
      </c>
    </row>
    <row r="15" spans="1:14" ht="45">
      <c r="A15" s="2" t="s">
        <v>230</v>
      </c>
      <c r="B15" s="2" t="s">
        <v>231</v>
      </c>
      <c r="C15" s="2" t="s">
        <v>232</v>
      </c>
      <c r="D15" s="2" t="s">
        <v>17</v>
      </c>
      <c r="E15" s="2" t="s">
        <v>233</v>
      </c>
      <c r="F15" s="2" t="s">
        <v>234</v>
      </c>
      <c r="G15" s="2" t="s">
        <v>20</v>
      </c>
      <c r="H15" s="2" t="s">
        <v>21</v>
      </c>
      <c r="I15" s="3">
        <v>12</v>
      </c>
      <c r="J15" s="2" t="s">
        <v>22</v>
      </c>
      <c r="K15" s="2" t="s">
        <v>31</v>
      </c>
      <c r="L15" s="3">
        <v>28</v>
      </c>
      <c r="M15" s="2" t="s">
        <v>24</v>
      </c>
      <c r="N15" s="2" t="s">
        <v>25</v>
      </c>
    </row>
    <row r="16" spans="1:14" ht="45">
      <c r="A16" s="2" t="s">
        <v>340</v>
      </c>
      <c r="B16" s="2" t="s">
        <v>341</v>
      </c>
      <c r="C16" s="2" t="s">
        <v>342</v>
      </c>
      <c r="D16" s="2" t="s">
        <v>17</v>
      </c>
      <c r="E16" s="2" t="s">
        <v>343</v>
      </c>
      <c r="F16" s="2" t="s">
        <v>344</v>
      </c>
      <c r="G16" s="2" t="s">
        <v>20</v>
      </c>
      <c r="H16" s="2" t="s">
        <v>21</v>
      </c>
      <c r="I16" s="3">
        <v>12</v>
      </c>
      <c r="J16" s="2" t="s">
        <v>22</v>
      </c>
      <c r="K16" s="2" t="s">
        <v>23</v>
      </c>
      <c r="L16" s="3">
        <v>28</v>
      </c>
      <c r="M16" s="2" t="s">
        <v>24</v>
      </c>
      <c r="N16" s="2" t="s">
        <v>25</v>
      </c>
    </row>
    <row r="17" spans="1:14" ht="45">
      <c r="A17" s="2" t="s">
        <v>407</v>
      </c>
      <c r="B17" s="2" t="s">
        <v>408</v>
      </c>
      <c r="C17" s="2" t="s">
        <v>409</v>
      </c>
      <c r="D17" s="2" t="s">
        <v>17</v>
      </c>
      <c r="E17" s="2" t="s">
        <v>410</v>
      </c>
      <c r="F17" s="2" t="s">
        <v>84</v>
      </c>
      <c r="G17" s="2" t="s">
        <v>20</v>
      </c>
      <c r="H17" s="2" t="s">
        <v>21</v>
      </c>
      <c r="I17" s="3">
        <v>12</v>
      </c>
      <c r="J17" s="2" t="s">
        <v>22</v>
      </c>
      <c r="K17" s="2" t="s">
        <v>23</v>
      </c>
      <c r="L17" s="3">
        <v>28</v>
      </c>
      <c r="M17" s="2" t="s">
        <v>38</v>
      </c>
      <c r="N17" s="2" t="s">
        <v>32</v>
      </c>
    </row>
    <row r="18" spans="1:14" ht="45">
      <c r="A18" s="2" t="s">
        <v>85</v>
      </c>
      <c r="B18" s="2" t="s">
        <v>86</v>
      </c>
      <c r="C18" s="2" t="s">
        <v>87</v>
      </c>
      <c r="D18" s="2" t="s">
        <v>17</v>
      </c>
      <c r="E18" s="2" t="s">
        <v>88</v>
      </c>
      <c r="F18" s="2" t="s">
        <v>89</v>
      </c>
      <c r="G18" s="2" t="s">
        <v>20</v>
      </c>
      <c r="H18" s="2" t="s">
        <v>21</v>
      </c>
      <c r="I18" s="3">
        <v>12</v>
      </c>
      <c r="J18" s="2" t="s">
        <v>22</v>
      </c>
      <c r="K18" s="2" t="s">
        <v>23</v>
      </c>
      <c r="L18" s="3">
        <v>29</v>
      </c>
      <c r="M18" s="2" t="s">
        <v>24</v>
      </c>
      <c r="N18" s="2" t="s">
        <v>25</v>
      </c>
    </row>
    <row r="19" spans="1:14" ht="45">
      <c r="A19" s="2" t="s">
        <v>255</v>
      </c>
      <c r="B19" s="2" t="s">
        <v>61</v>
      </c>
      <c r="C19" s="2" t="s">
        <v>256</v>
      </c>
      <c r="D19" s="2" t="s">
        <v>17</v>
      </c>
      <c r="E19" s="2" t="s">
        <v>257</v>
      </c>
      <c r="F19" s="2" t="s">
        <v>84</v>
      </c>
      <c r="G19" s="2" t="s">
        <v>20</v>
      </c>
      <c r="H19" s="2" t="s">
        <v>21</v>
      </c>
      <c r="I19" s="3">
        <v>12</v>
      </c>
      <c r="J19" s="2" t="s">
        <v>22</v>
      </c>
      <c r="K19" s="2" t="s">
        <v>31</v>
      </c>
      <c r="L19" s="3">
        <v>29</v>
      </c>
      <c r="M19" s="2" t="s">
        <v>38</v>
      </c>
      <c r="N19" s="2" t="s">
        <v>25</v>
      </c>
    </row>
    <row r="20" spans="1:14" ht="45">
      <c r="A20" s="2" t="s">
        <v>350</v>
      </c>
      <c r="B20" s="2" t="s">
        <v>152</v>
      </c>
      <c r="C20" s="2" t="s">
        <v>351</v>
      </c>
      <c r="D20" s="2" t="s">
        <v>17</v>
      </c>
      <c r="E20" s="2" t="s">
        <v>352</v>
      </c>
      <c r="F20" s="2" t="s">
        <v>353</v>
      </c>
      <c r="G20" s="2" t="s">
        <v>20</v>
      </c>
      <c r="H20" s="2" t="s">
        <v>21</v>
      </c>
      <c r="I20" s="3">
        <v>8</v>
      </c>
      <c r="J20" s="2" t="s">
        <v>22</v>
      </c>
      <c r="K20" s="2" t="s">
        <v>31</v>
      </c>
      <c r="L20" s="3">
        <v>29</v>
      </c>
      <c r="M20" s="2" t="s">
        <v>24</v>
      </c>
      <c r="N20" s="2" t="s">
        <v>126</v>
      </c>
    </row>
    <row r="21" spans="1:14" ht="45">
      <c r="A21" s="2" t="s">
        <v>335</v>
      </c>
      <c r="B21" s="2" t="s">
        <v>336</v>
      </c>
      <c r="C21" s="2" t="s">
        <v>337</v>
      </c>
      <c r="D21" s="2" t="s">
        <v>17</v>
      </c>
      <c r="E21" s="2" t="s">
        <v>338</v>
      </c>
      <c r="F21" s="2" t="s">
        <v>339</v>
      </c>
      <c r="G21" s="2" t="s">
        <v>20</v>
      </c>
      <c r="H21" s="2" t="s">
        <v>21</v>
      </c>
      <c r="I21" s="3">
        <v>12</v>
      </c>
      <c r="J21" s="2" t="s">
        <v>22</v>
      </c>
      <c r="K21" s="2" t="s">
        <v>31</v>
      </c>
      <c r="L21" s="3">
        <v>31</v>
      </c>
      <c r="M21" s="2" t="s">
        <v>24</v>
      </c>
      <c r="N21" s="2" t="s">
        <v>25</v>
      </c>
    </row>
    <row r="22" spans="1:14" ht="45">
      <c r="A22" s="2" t="s">
        <v>220</v>
      </c>
      <c r="B22" s="2" t="s">
        <v>221</v>
      </c>
      <c r="C22" s="2" t="s">
        <v>222</v>
      </c>
      <c r="D22" s="2" t="s">
        <v>17</v>
      </c>
      <c r="E22" s="2" t="s">
        <v>223</v>
      </c>
      <c r="F22" s="2" t="s">
        <v>224</v>
      </c>
      <c r="G22" s="2" t="s">
        <v>20</v>
      </c>
      <c r="H22" s="2" t="s">
        <v>21</v>
      </c>
      <c r="I22" s="3">
        <v>14</v>
      </c>
      <c r="J22" s="2" t="s">
        <v>22</v>
      </c>
      <c r="K22" s="2" t="s">
        <v>23</v>
      </c>
      <c r="L22" s="3">
        <v>32</v>
      </c>
      <c r="M22" s="2" t="s">
        <v>38</v>
      </c>
      <c r="N22" s="2" t="s">
        <v>25</v>
      </c>
    </row>
    <row r="23" spans="1:14" ht="45">
      <c r="A23" s="2" t="s">
        <v>354</v>
      </c>
      <c r="B23" s="2" t="s">
        <v>355</v>
      </c>
      <c r="C23" s="2" t="s">
        <v>356</v>
      </c>
      <c r="D23" s="2" t="s">
        <v>17</v>
      </c>
      <c r="E23" s="2" t="s">
        <v>357</v>
      </c>
      <c r="F23" s="2" t="s">
        <v>358</v>
      </c>
      <c r="G23" s="2" t="s">
        <v>20</v>
      </c>
      <c r="H23" s="2" t="s">
        <v>21</v>
      </c>
      <c r="I23" s="3">
        <v>8</v>
      </c>
      <c r="J23" s="2" t="s">
        <v>22</v>
      </c>
      <c r="K23" s="2" t="s">
        <v>23</v>
      </c>
      <c r="L23" s="3">
        <v>32</v>
      </c>
      <c r="M23" s="2" t="s">
        <v>24</v>
      </c>
      <c r="N23" s="2" t="s">
        <v>25</v>
      </c>
    </row>
    <row r="24" spans="1:14" ht="45">
      <c r="A24" s="2" t="s">
        <v>322</v>
      </c>
      <c r="B24" s="2" t="s">
        <v>323</v>
      </c>
      <c r="C24" s="2" t="s">
        <v>324</v>
      </c>
      <c r="D24" s="2" t="s">
        <v>17</v>
      </c>
      <c r="E24" s="2" t="s">
        <v>325</v>
      </c>
      <c r="F24" s="2" t="s">
        <v>84</v>
      </c>
      <c r="G24" s="2" t="s">
        <v>20</v>
      </c>
      <c r="H24" s="2" t="s">
        <v>21</v>
      </c>
      <c r="I24" s="3">
        <v>12</v>
      </c>
      <c r="J24" s="2" t="s">
        <v>22</v>
      </c>
      <c r="K24" s="2" t="s">
        <v>23</v>
      </c>
      <c r="L24" s="3">
        <v>33</v>
      </c>
      <c r="M24" s="2" t="s">
        <v>24</v>
      </c>
      <c r="N24" s="2" t="s">
        <v>25</v>
      </c>
    </row>
    <row r="25" spans="1:14" ht="45">
      <c r="A25" s="2" t="s">
        <v>395</v>
      </c>
      <c r="B25" s="2" t="s">
        <v>166</v>
      </c>
      <c r="C25" s="2" t="s">
        <v>396</v>
      </c>
      <c r="D25" s="2" t="s">
        <v>17</v>
      </c>
      <c r="E25" s="2" t="s">
        <v>397</v>
      </c>
      <c r="F25" s="2" t="s">
        <v>84</v>
      </c>
      <c r="G25" s="2" t="s">
        <v>20</v>
      </c>
      <c r="H25" s="2" t="s">
        <v>21</v>
      </c>
      <c r="I25" s="3">
        <v>8</v>
      </c>
      <c r="J25" s="2" t="s">
        <v>22</v>
      </c>
      <c r="K25" s="2" t="s">
        <v>23</v>
      </c>
      <c r="L25" s="3">
        <v>34</v>
      </c>
      <c r="M25" s="2" t="s">
        <v>38</v>
      </c>
      <c r="N25" s="2" t="s">
        <v>25</v>
      </c>
    </row>
    <row r="26" spans="1:14" ht="45">
      <c r="A26" s="2" t="s">
        <v>284</v>
      </c>
      <c r="B26" s="2" t="s">
        <v>285</v>
      </c>
      <c r="C26" s="2" t="s">
        <v>286</v>
      </c>
      <c r="D26" s="2" t="s">
        <v>17</v>
      </c>
      <c r="E26" s="2" t="s">
        <v>287</v>
      </c>
      <c r="F26" s="2" t="s">
        <v>288</v>
      </c>
      <c r="G26" s="2" t="s">
        <v>20</v>
      </c>
      <c r="H26" s="2" t="s">
        <v>21</v>
      </c>
      <c r="I26" s="3">
        <v>8</v>
      </c>
      <c r="J26" s="2" t="s">
        <v>22</v>
      </c>
      <c r="K26" s="2" t="s">
        <v>23</v>
      </c>
      <c r="L26" s="3">
        <v>35</v>
      </c>
      <c r="M26" s="2" t="s">
        <v>38</v>
      </c>
      <c r="N26" s="2" t="s">
        <v>25</v>
      </c>
    </row>
    <row r="27" spans="1:14" ht="45">
      <c r="A27" s="2" t="s">
        <v>294</v>
      </c>
      <c r="B27" s="2" t="s">
        <v>295</v>
      </c>
      <c r="C27" s="2" t="s">
        <v>296</v>
      </c>
      <c r="D27" s="2" t="s">
        <v>17</v>
      </c>
      <c r="E27" s="2" t="s">
        <v>297</v>
      </c>
      <c r="F27" s="2" t="s">
        <v>298</v>
      </c>
      <c r="G27" s="2" t="s">
        <v>20</v>
      </c>
      <c r="H27" s="2" t="s">
        <v>21</v>
      </c>
      <c r="I27" s="3">
        <v>12</v>
      </c>
      <c r="J27" s="2" t="s">
        <v>22</v>
      </c>
      <c r="K27" s="2" t="s">
        <v>23</v>
      </c>
      <c r="L27" s="3">
        <v>35</v>
      </c>
      <c r="M27" s="2" t="s">
        <v>24</v>
      </c>
      <c r="N27" s="2" t="s">
        <v>25</v>
      </c>
    </row>
    <row r="28" spans="1:14" ht="45">
      <c r="A28" s="2" t="s">
        <v>165</v>
      </c>
      <c r="B28" s="2" t="s">
        <v>166</v>
      </c>
      <c r="C28" s="2" t="s">
        <v>167</v>
      </c>
      <c r="D28" s="2" t="s">
        <v>17</v>
      </c>
      <c r="E28" s="2" t="s">
        <v>168</v>
      </c>
      <c r="F28" s="2" t="s">
        <v>169</v>
      </c>
      <c r="G28" s="2" t="s">
        <v>20</v>
      </c>
      <c r="H28" s="2" t="s">
        <v>21</v>
      </c>
      <c r="I28" s="3">
        <v>8</v>
      </c>
      <c r="J28" s="2" t="s">
        <v>22</v>
      </c>
      <c r="K28" s="2" t="s">
        <v>23</v>
      </c>
      <c r="L28" s="3">
        <v>36</v>
      </c>
      <c r="M28" s="2" t="s">
        <v>38</v>
      </c>
      <c r="N28" s="2" t="s">
        <v>25</v>
      </c>
    </row>
    <row r="29" spans="1:14" ht="45">
      <c r="A29" s="2" t="s">
        <v>381</v>
      </c>
      <c r="B29" s="2" t="s">
        <v>382</v>
      </c>
      <c r="C29" s="2" t="s">
        <v>383</v>
      </c>
      <c r="D29" s="2" t="s">
        <v>17</v>
      </c>
      <c r="E29" s="2" t="s">
        <v>384</v>
      </c>
      <c r="F29" s="2" t="s">
        <v>385</v>
      </c>
      <c r="G29" s="2" t="s">
        <v>20</v>
      </c>
      <c r="H29" s="2" t="s">
        <v>21</v>
      </c>
      <c r="I29" s="3">
        <v>12</v>
      </c>
      <c r="J29" s="2" t="s">
        <v>22</v>
      </c>
      <c r="K29" s="2" t="s">
        <v>23</v>
      </c>
      <c r="L29" s="3">
        <v>38</v>
      </c>
      <c r="M29" s="2" t="s">
        <v>38</v>
      </c>
      <c r="N29" s="2" t="s">
        <v>25</v>
      </c>
    </row>
    <row r="30" spans="1:14" ht="45">
      <c r="A30" s="2" t="s">
        <v>443</v>
      </c>
      <c r="B30" s="2" t="s">
        <v>444</v>
      </c>
      <c r="C30" s="2" t="s">
        <v>445</v>
      </c>
      <c r="D30" s="2" t="s">
        <v>17</v>
      </c>
      <c r="E30" s="2" t="s">
        <v>446</v>
      </c>
      <c r="F30" s="2" t="s">
        <v>447</v>
      </c>
      <c r="G30" s="2" t="s">
        <v>20</v>
      </c>
      <c r="H30" s="2" t="s">
        <v>21</v>
      </c>
      <c r="I30" s="3">
        <v>12</v>
      </c>
      <c r="J30" s="2" t="s">
        <v>22</v>
      </c>
      <c r="K30" s="2" t="s">
        <v>23</v>
      </c>
      <c r="L30" s="3">
        <v>38</v>
      </c>
      <c r="M30" s="2" t="s">
        <v>38</v>
      </c>
      <c r="N30" s="2" t="s">
        <v>25</v>
      </c>
    </row>
    <row r="31" spans="1:14" ht="45">
      <c r="A31" s="2" t="s">
        <v>105</v>
      </c>
      <c r="B31" s="2" t="s">
        <v>106</v>
      </c>
      <c r="C31" s="2" t="s">
        <v>107</v>
      </c>
      <c r="D31" s="2" t="s">
        <v>17</v>
      </c>
      <c r="E31" s="2" t="s">
        <v>108</v>
      </c>
      <c r="F31" s="2" t="s">
        <v>109</v>
      </c>
      <c r="G31" s="2" t="s">
        <v>20</v>
      </c>
      <c r="H31" s="2" t="s">
        <v>21</v>
      </c>
      <c r="I31" s="3">
        <v>8</v>
      </c>
      <c r="J31" s="2" t="s">
        <v>22</v>
      </c>
      <c r="K31" s="2" t="s">
        <v>23</v>
      </c>
      <c r="L31" s="3">
        <v>41</v>
      </c>
      <c r="M31" s="2" t="s">
        <v>38</v>
      </c>
      <c r="N31" s="2" t="s">
        <v>110</v>
      </c>
    </row>
    <row r="32" spans="1:14" ht="45">
      <c r="A32" s="2" t="s">
        <v>317</v>
      </c>
      <c r="B32" s="2" t="s">
        <v>318</v>
      </c>
      <c r="C32" s="2" t="s">
        <v>319</v>
      </c>
      <c r="D32" s="2" t="s">
        <v>17</v>
      </c>
      <c r="E32" s="2" t="s">
        <v>320</v>
      </c>
      <c r="F32" s="2" t="s">
        <v>321</v>
      </c>
      <c r="G32" s="2" t="s">
        <v>20</v>
      </c>
      <c r="H32" s="2" t="s">
        <v>21</v>
      </c>
      <c r="I32" s="3">
        <v>10</v>
      </c>
      <c r="J32" s="2" t="s">
        <v>22</v>
      </c>
      <c r="K32" s="2" t="s">
        <v>23</v>
      </c>
      <c r="L32" s="3">
        <v>46</v>
      </c>
      <c r="M32" s="2" t="s">
        <v>24</v>
      </c>
      <c r="N32" s="2" t="s">
        <v>25</v>
      </c>
    </row>
    <row r="33" spans="1:14" ht="45">
      <c r="A33" s="2" t="s">
        <v>429</v>
      </c>
      <c r="B33" s="2" t="s">
        <v>430</v>
      </c>
      <c r="C33" s="2" t="s">
        <v>431</v>
      </c>
      <c r="D33" s="2" t="s">
        <v>17</v>
      </c>
      <c r="E33" s="2" t="s">
        <v>432</v>
      </c>
      <c r="F33" s="2" t="s">
        <v>433</v>
      </c>
      <c r="G33" s="2" t="s">
        <v>20</v>
      </c>
      <c r="H33" s="2" t="s">
        <v>21</v>
      </c>
      <c r="I33" s="3">
        <v>12</v>
      </c>
      <c r="J33" s="2" t="s">
        <v>22</v>
      </c>
      <c r="K33" s="2" t="s">
        <v>23</v>
      </c>
      <c r="L33" s="3">
        <v>50</v>
      </c>
      <c r="M33" s="2" t="s">
        <v>24</v>
      </c>
      <c r="N33" s="2" t="s">
        <v>25</v>
      </c>
    </row>
    <row r="34" spans="1:14">
      <c r="K34">
        <f>COUNTIF(K2:K33, "R")</f>
        <v>25</v>
      </c>
      <c r="L34">
        <f>AVERAGE(L2:L33)</f>
        <v>30.4375</v>
      </c>
      <c r="M34">
        <f>COUNTIF(M2:M33, "F")</f>
        <v>21</v>
      </c>
    </row>
    <row r="35" spans="1:14">
      <c r="K35">
        <f>32-K34</f>
        <v>7</v>
      </c>
      <c r="M35">
        <f>M34/32</f>
        <v>0.65625</v>
      </c>
    </row>
    <row r="36" spans="1:14">
      <c r="K36">
        <f>K35/32</f>
        <v>0.21875</v>
      </c>
    </row>
  </sheetData>
  <sortState ref="A2:N33">
    <sortCondition ref="L2:L33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3:D12"/>
  <sheetViews>
    <sheetView workbookViewId="0">
      <selection activeCell="D13" sqref="D13"/>
    </sheetView>
  </sheetViews>
  <sheetFormatPr defaultRowHeight="15"/>
  <cols>
    <col min="1" max="1" width="16.28515625" bestFit="1" customWidth="1"/>
    <col min="2" max="2" width="10.85546875" bestFit="1" customWidth="1"/>
  </cols>
  <sheetData>
    <row r="3" spans="1:4">
      <c r="A3" s="5" t="s">
        <v>459</v>
      </c>
      <c r="B3" t="s">
        <v>461</v>
      </c>
    </row>
    <row r="4" spans="1:4">
      <c r="A4" s="6" t="s">
        <v>263</v>
      </c>
      <c r="B4" s="7">
        <v>1</v>
      </c>
    </row>
    <row r="5" spans="1:4">
      <c r="A5" s="6" t="s">
        <v>110</v>
      </c>
      <c r="B5" s="7">
        <v>3</v>
      </c>
    </row>
    <row r="6" spans="1:4">
      <c r="A6" s="6" t="s">
        <v>126</v>
      </c>
      <c r="B6" s="7">
        <v>4</v>
      </c>
      <c r="C6">
        <f>SUM(B4:B7)</f>
        <v>10</v>
      </c>
    </row>
    <row r="7" spans="1:4">
      <c r="A7" s="6" t="s">
        <v>32</v>
      </c>
      <c r="B7" s="7">
        <v>2</v>
      </c>
    </row>
    <row r="8" spans="1:4">
      <c r="A8" s="6" t="s">
        <v>245</v>
      </c>
      <c r="B8" s="7">
        <v>1</v>
      </c>
    </row>
    <row r="9" spans="1:4">
      <c r="A9" s="6" t="s">
        <v>25</v>
      </c>
      <c r="B9" s="7">
        <v>29</v>
      </c>
    </row>
    <row r="10" spans="1:4">
      <c r="A10" s="6" t="s">
        <v>460</v>
      </c>
      <c r="B10" s="7">
        <v>40</v>
      </c>
    </row>
    <row r="12" spans="1:4">
      <c r="D12">
        <f>10/40</f>
        <v>0.25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44"/>
  <sheetViews>
    <sheetView topLeftCell="A40" workbookViewId="0">
      <selection activeCell="O41" sqref="O41"/>
    </sheetView>
  </sheetViews>
  <sheetFormatPr defaultRowHeight="15"/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45">
      <c r="A2" s="2" t="s">
        <v>225</v>
      </c>
      <c r="B2" s="2" t="s">
        <v>226</v>
      </c>
      <c r="C2" s="2" t="s">
        <v>227</v>
      </c>
      <c r="D2" s="2" t="s">
        <v>17</v>
      </c>
      <c r="E2" s="2" t="s">
        <v>228</v>
      </c>
      <c r="F2" s="2" t="s">
        <v>229</v>
      </c>
      <c r="G2" s="2" t="s">
        <v>20</v>
      </c>
      <c r="H2" s="2" t="s">
        <v>17</v>
      </c>
      <c r="I2" s="3">
        <v>12</v>
      </c>
      <c r="J2" s="2" t="s">
        <v>22</v>
      </c>
      <c r="K2" s="2" t="s">
        <v>31</v>
      </c>
      <c r="L2" s="3">
        <v>21</v>
      </c>
      <c r="M2" s="2" t="s">
        <v>24</v>
      </c>
      <c r="N2" s="2" t="s">
        <v>25</v>
      </c>
    </row>
    <row r="3" spans="1:14" ht="45">
      <c r="A3" s="2" t="s">
        <v>439</v>
      </c>
      <c r="B3" s="2" t="s">
        <v>440</v>
      </c>
      <c r="C3" s="2" t="s">
        <v>441</v>
      </c>
      <c r="D3" s="2" t="s">
        <v>17</v>
      </c>
      <c r="E3" s="2" t="s">
        <v>442</v>
      </c>
      <c r="F3" s="2" t="s">
        <v>84</v>
      </c>
      <c r="G3" s="2" t="s">
        <v>20</v>
      </c>
      <c r="H3" s="2" t="s">
        <v>17</v>
      </c>
      <c r="I3" s="3">
        <v>12</v>
      </c>
      <c r="J3" s="2" t="s">
        <v>22</v>
      </c>
      <c r="K3" s="2" t="s">
        <v>31</v>
      </c>
      <c r="L3" s="3">
        <v>22</v>
      </c>
      <c r="M3" s="2" t="s">
        <v>24</v>
      </c>
      <c r="N3" s="2" t="s">
        <v>25</v>
      </c>
    </row>
    <row r="4" spans="1:14" ht="45">
      <c r="A4" s="2" t="s">
        <v>39</v>
      </c>
      <c r="B4" s="2" t="s">
        <v>40</v>
      </c>
      <c r="C4" s="2" t="s">
        <v>41</v>
      </c>
      <c r="D4" s="2" t="s">
        <v>17</v>
      </c>
      <c r="E4" s="2" t="s">
        <v>42</v>
      </c>
      <c r="F4" s="2" t="s">
        <v>43</v>
      </c>
      <c r="G4" s="2" t="s">
        <v>20</v>
      </c>
      <c r="H4" s="2" t="s">
        <v>17</v>
      </c>
      <c r="I4" s="3">
        <v>12</v>
      </c>
      <c r="J4" s="2" t="s">
        <v>22</v>
      </c>
      <c r="K4" s="2" t="s">
        <v>31</v>
      </c>
      <c r="L4" s="3">
        <v>23</v>
      </c>
      <c r="M4" s="2" t="s">
        <v>24</v>
      </c>
      <c r="N4" s="2" t="s">
        <v>25</v>
      </c>
    </row>
    <row r="5" spans="1:14" ht="45">
      <c r="A5" s="2" t="s">
        <v>80</v>
      </c>
      <c r="B5" s="2" t="s">
        <v>81</v>
      </c>
      <c r="C5" s="2" t="s">
        <v>82</v>
      </c>
      <c r="D5" s="2" t="s">
        <v>17</v>
      </c>
      <c r="E5" s="2" t="s">
        <v>83</v>
      </c>
      <c r="F5" s="2" t="s">
        <v>84</v>
      </c>
      <c r="G5" s="2" t="s">
        <v>20</v>
      </c>
      <c r="H5" s="2" t="s">
        <v>17</v>
      </c>
      <c r="I5" s="3">
        <v>12</v>
      </c>
      <c r="J5" s="2" t="s">
        <v>22</v>
      </c>
      <c r="K5" s="2" t="s">
        <v>31</v>
      </c>
      <c r="L5" s="3">
        <v>23</v>
      </c>
      <c r="M5" s="2" t="s">
        <v>24</v>
      </c>
      <c r="N5" s="2" t="s">
        <v>25</v>
      </c>
    </row>
    <row r="6" spans="1:14" ht="45">
      <c r="A6" s="2" t="s">
        <v>70</v>
      </c>
      <c r="B6" s="2" t="s">
        <v>71</v>
      </c>
      <c r="C6" s="2" t="s">
        <v>72</v>
      </c>
      <c r="D6" s="2" t="s">
        <v>17</v>
      </c>
      <c r="E6" s="2" t="s">
        <v>73</v>
      </c>
      <c r="F6" s="2" t="s">
        <v>74</v>
      </c>
      <c r="G6" s="2" t="s">
        <v>20</v>
      </c>
      <c r="H6" s="2" t="s">
        <v>17</v>
      </c>
      <c r="I6" s="3">
        <v>12</v>
      </c>
      <c r="J6" s="2" t="s">
        <v>22</v>
      </c>
      <c r="K6" s="2" t="s">
        <v>31</v>
      </c>
      <c r="L6" s="3">
        <v>24</v>
      </c>
      <c r="M6" s="2" t="s">
        <v>38</v>
      </c>
      <c r="N6" s="2" t="s">
        <v>25</v>
      </c>
    </row>
    <row r="7" spans="1:14" ht="45">
      <c r="A7" s="2" t="s">
        <v>111</v>
      </c>
      <c r="B7" s="2" t="s">
        <v>112</v>
      </c>
      <c r="C7" s="2" t="s">
        <v>113</v>
      </c>
      <c r="D7" s="2" t="s">
        <v>17</v>
      </c>
      <c r="E7" s="2" t="s">
        <v>114</v>
      </c>
      <c r="F7" s="2" t="s">
        <v>115</v>
      </c>
      <c r="G7" s="2" t="s">
        <v>20</v>
      </c>
      <c r="H7" s="2" t="s">
        <v>17</v>
      </c>
      <c r="I7" s="3">
        <v>12</v>
      </c>
      <c r="J7" s="2" t="s">
        <v>22</v>
      </c>
      <c r="K7" s="2" t="s">
        <v>23</v>
      </c>
      <c r="L7" s="3">
        <v>24</v>
      </c>
      <c r="M7" s="2" t="s">
        <v>24</v>
      </c>
      <c r="N7" s="2" t="s">
        <v>25</v>
      </c>
    </row>
    <row r="8" spans="1:14" ht="45">
      <c r="A8" s="2" t="s">
        <v>189</v>
      </c>
      <c r="B8" s="2" t="s">
        <v>190</v>
      </c>
      <c r="C8" s="2" t="s">
        <v>191</v>
      </c>
      <c r="D8" s="2" t="s">
        <v>17</v>
      </c>
      <c r="E8" s="2" t="s">
        <v>192</v>
      </c>
      <c r="F8" s="2" t="s">
        <v>193</v>
      </c>
      <c r="G8" s="2" t="s">
        <v>20</v>
      </c>
      <c r="H8" s="2" t="s">
        <v>17</v>
      </c>
      <c r="I8" s="3">
        <v>12</v>
      </c>
      <c r="J8" s="2" t="s">
        <v>22</v>
      </c>
      <c r="K8" s="2" t="s">
        <v>23</v>
      </c>
      <c r="L8" s="3">
        <v>24</v>
      </c>
      <c r="M8" s="2" t="s">
        <v>24</v>
      </c>
      <c r="N8" s="2" t="s">
        <v>126</v>
      </c>
    </row>
    <row r="9" spans="1:14" ht="45">
      <c r="A9" s="2" t="s">
        <v>199</v>
      </c>
      <c r="B9" s="2" t="s">
        <v>200</v>
      </c>
      <c r="C9" s="2" t="s">
        <v>201</v>
      </c>
      <c r="D9" s="2" t="s">
        <v>17</v>
      </c>
      <c r="E9" s="2" t="s">
        <v>202</v>
      </c>
      <c r="F9" s="2" t="s">
        <v>203</v>
      </c>
      <c r="G9" s="2" t="s">
        <v>20</v>
      </c>
      <c r="H9" s="2" t="s">
        <v>17</v>
      </c>
      <c r="I9" s="3">
        <v>12</v>
      </c>
      <c r="J9" s="2" t="s">
        <v>22</v>
      </c>
      <c r="K9" s="2" t="s">
        <v>31</v>
      </c>
      <c r="L9" s="3">
        <v>24</v>
      </c>
      <c r="M9" s="2" t="s">
        <v>38</v>
      </c>
      <c r="N9" s="2" t="s">
        <v>25</v>
      </c>
    </row>
    <row r="10" spans="1:14" ht="45">
      <c r="A10" s="2" t="s">
        <v>415</v>
      </c>
      <c r="B10" s="2" t="s">
        <v>416</v>
      </c>
      <c r="C10" s="2" t="s">
        <v>417</v>
      </c>
      <c r="D10" s="2" t="s">
        <v>17</v>
      </c>
      <c r="E10" s="2" t="s">
        <v>418</v>
      </c>
      <c r="F10" s="2" t="s">
        <v>84</v>
      </c>
      <c r="G10" s="2" t="s">
        <v>20</v>
      </c>
      <c r="H10" s="2" t="s">
        <v>17</v>
      </c>
      <c r="I10" s="3">
        <v>12</v>
      </c>
      <c r="J10" s="2" t="s">
        <v>22</v>
      </c>
      <c r="K10" s="2" t="s">
        <v>23</v>
      </c>
      <c r="L10" s="3">
        <v>24</v>
      </c>
      <c r="M10" s="2" t="s">
        <v>24</v>
      </c>
      <c r="N10" s="2" t="s">
        <v>25</v>
      </c>
    </row>
    <row r="11" spans="1:14" ht="45">
      <c r="A11" s="2" t="s">
        <v>26</v>
      </c>
      <c r="B11" s="2" t="s">
        <v>27</v>
      </c>
      <c r="C11" s="2" t="s">
        <v>28</v>
      </c>
      <c r="D11" s="2" t="s">
        <v>17</v>
      </c>
      <c r="E11" s="2" t="s">
        <v>29</v>
      </c>
      <c r="F11" s="2" t="s">
        <v>30</v>
      </c>
      <c r="G11" s="2" t="s">
        <v>20</v>
      </c>
      <c r="H11" s="2" t="s">
        <v>17</v>
      </c>
      <c r="I11" s="3">
        <v>12</v>
      </c>
      <c r="J11" s="2" t="s">
        <v>22</v>
      </c>
      <c r="K11" s="2" t="s">
        <v>31</v>
      </c>
      <c r="L11" s="3">
        <v>25</v>
      </c>
      <c r="M11" s="2" t="s">
        <v>24</v>
      </c>
      <c r="N11" s="2" t="s">
        <v>32</v>
      </c>
    </row>
    <row r="12" spans="1:14" ht="45">
      <c r="A12" s="2" t="s">
        <v>33</v>
      </c>
      <c r="B12" s="2" t="s">
        <v>34</v>
      </c>
      <c r="C12" s="2" t="s">
        <v>35</v>
      </c>
      <c r="D12" s="2" t="s">
        <v>17</v>
      </c>
      <c r="E12" s="2" t="s">
        <v>36</v>
      </c>
      <c r="F12" s="2" t="s">
        <v>37</v>
      </c>
      <c r="G12" s="2" t="s">
        <v>20</v>
      </c>
      <c r="H12" s="2" t="s">
        <v>17</v>
      </c>
      <c r="I12" s="3">
        <v>12</v>
      </c>
      <c r="J12" s="2" t="s">
        <v>22</v>
      </c>
      <c r="K12" s="2" t="s">
        <v>31</v>
      </c>
      <c r="L12" s="3">
        <v>25</v>
      </c>
      <c r="M12" s="2" t="s">
        <v>38</v>
      </c>
      <c r="N12" s="2" t="s">
        <v>32</v>
      </c>
    </row>
    <row r="13" spans="1:14" ht="45">
      <c r="A13" s="2" t="s">
        <v>136</v>
      </c>
      <c r="B13" s="2" t="s">
        <v>137</v>
      </c>
      <c r="C13" s="2" t="s">
        <v>138</v>
      </c>
      <c r="D13" s="2" t="s">
        <v>17</v>
      </c>
      <c r="E13" s="2" t="s">
        <v>139</v>
      </c>
      <c r="F13" s="2" t="s">
        <v>140</v>
      </c>
      <c r="G13" s="2" t="s">
        <v>20</v>
      </c>
      <c r="H13" s="2" t="s">
        <v>17</v>
      </c>
      <c r="I13" s="3">
        <v>8</v>
      </c>
      <c r="J13" s="2" t="s">
        <v>22</v>
      </c>
      <c r="K13" s="2" t="s">
        <v>23</v>
      </c>
      <c r="L13" s="3">
        <v>25</v>
      </c>
      <c r="M13" s="2" t="s">
        <v>24</v>
      </c>
      <c r="N13" s="2" t="s">
        <v>25</v>
      </c>
    </row>
    <row r="14" spans="1:14" ht="45">
      <c r="A14" s="2" t="s">
        <v>240</v>
      </c>
      <c r="B14" s="2" t="s">
        <v>241</v>
      </c>
      <c r="C14" s="2" t="s">
        <v>242</v>
      </c>
      <c r="D14" s="2" t="s">
        <v>17</v>
      </c>
      <c r="E14" s="2" t="s">
        <v>243</v>
      </c>
      <c r="F14" s="2" t="s">
        <v>244</v>
      </c>
      <c r="G14" s="2" t="s">
        <v>20</v>
      </c>
      <c r="H14" s="2" t="s">
        <v>17</v>
      </c>
      <c r="I14" s="3">
        <v>8</v>
      </c>
      <c r="J14" s="2" t="s">
        <v>22</v>
      </c>
      <c r="K14" s="2" t="s">
        <v>23</v>
      </c>
      <c r="L14" s="3">
        <v>25</v>
      </c>
      <c r="M14" s="2" t="s">
        <v>24</v>
      </c>
      <c r="N14" s="2" t="s">
        <v>245</v>
      </c>
    </row>
    <row r="15" spans="1:14" ht="45">
      <c r="A15" s="2" t="s">
        <v>309</v>
      </c>
      <c r="B15" s="2" t="s">
        <v>310</v>
      </c>
      <c r="C15" s="2" t="s">
        <v>311</v>
      </c>
      <c r="D15" s="2" t="s">
        <v>17</v>
      </c>
      <c r="E15" s="2" t="s">
        <v>312</v>
      </c>
      <c r="F15" s="2" t="s">
        <v>84</v>
      </c>
      <c r="G15" s="2" t="s">
        <v>20</v>
      </c>
      <c r="H15" s="2" t="s">
        <v>17</v>
      </c>
      <c r="I15" s="3">
        <v>12</v>
      </c>
      <c r="J15" s="2" t="s">
        <v>22</v>
      </c>
      <c r="K15" s="2" t="s">
        <v>31</v>
      </c>
      <c r="L15" s="3">
        <v>25</v>
      </c>
      <c r="M15" s="2" t="s">
        <v>38</v>
      </c>
      <c r="N15" s="2" t="s">
        <v>110</v>
      </c>
    </row>
    <row r="16" spans="1:14" ht="45">
      <c r="A16" s="2" t="s">
        <v>402</v>
      </c>
      <c r="B16" s="2" t="s">
        <v>403</v>
      </c>
      <c r="C16" s="2" t="s">
        <v>404</v>
      </c>
      <c r="D16" s="2" t="s">
        <v>17</v>
      </c>
      <c r="E16" s="2" t="s">
        <v>405</v>
      </c>
      <c r="F16" s="2" t="s">
        <v>406</v>
      </c>
      <c r="G16" s="2" t="s">
        <v>49</v>
      </c>
      <c r="H16" s="2" t="s">
        <v>17</v>
      </c>
      <c r="I16" s="3">
        <v>8</v>
      </c>
      <c r="J16" s="2" t="s">
        <v>22</v>
      </c>
      <c r="K16" s="2" t="s">
        <v>23</v>
      </c>
      <c r="L16" s="3">
        <v>25</v>
      </c>
      <c r="M16" s="2" t="s">
        <v>24</v>
      </c>
      <c r="N16" s="2" t="s">
        <v>25</v>
      </c>
    </row>
    <row r="17" spans="1:14" ht="45">
      <c r="A17" s="2" t="s">
        <v>359</v>
      </c>
      <c r="B17" s="2" t="s">
        <v>360</v>
      </c>
      <c r="C17" s="2" t="s">
        <v>361</v>
      </c>
      <c r="D17" s="2" t="s">
        <v>17</v>
      </c>
      <c r="E17" s="2" t="s">
        <v>362</v>
      </c>
      <c r="F17" s="2" t="s">
        <v>363</v>
      </c>
      <c r="G17" s="2" t="s">
        <v>20</v>
      </c>
      <c r="H17" s="2" t="s">
        <v>17</v>
      </c>
      <c r="I17" s="3">
        <v>12</v>
      </c>
      <c r="J17" s="2" t="s">
        <v>22</v>
      </c>
      <c r="K17" s="2" t="s">
        <v>31</v>
      </c>
      <c r="L17" s="3">
        <v>26</v>
      </c>
      <c r="M17" s="2" t="s">
        <v>24</v>
      </c>
      <c r="N17" s="2" t="s">
        <v>25</v>
      </c>
    </row>
    <row r="18" spans="1:14" ht="45">
      <c r="A18" s="2" t="s">
        <v>371</v>
      </c>
      <c r="B18" s="2" t="s">
        <v>372</v>
      </c>
      <c r="C18" s="2" t="s">
        <v>373</v>
      </c>
      <c r="D18" s="2" t="s">
        <v>17</v>
      </c>
      <c r="E18" s="2" t="s">
        <v>374</v>
      </c>
      <c r="F18" s="2" t="s">
        <v>375</v>
      </c>
      <c r="G18" s="2" t="s">
        <v>49</v>
      </c>
      <c r="H18" s="2" t="s">
        <v>17</v>
      </c>
      <c r="I18" s="3">
        <v>12</v>
      </c>
      <c r="J18" s="2" t="s">
        <v>22</v>
      </c>
      <c r="K18" s="2" t="s">
        <v>23</v>
      </c>
      <c r="L18" s="3">
        <v>26</v>
      </c>
      <c r="M18" s="2" t="s">
        <v>38</v>
      </c>
      <c r="N18" s="2" t="s">
        <v>126</v>
      </c>
    </row>
    <row r="19" spans="1:14" ht="45">
      <c r="A19" s="2" t="s">
        <v>95</v>
      </c>
      <c r="B19" s="2" t="s">
        <v>96</v>
      </c>
      <c r="C19" s="2" t="s">
        <v>97</v>
      </c>
      <c r="D19" s="2" t="s">
        <v>17</v>
      </c>
      <c r="E19" s="2" t="s">
        <v>98</v>
      </c>
      <c r="F19" s="2" t="s">
        <v>99</v>
      </c>
      <c r="G19" s="2" t="s">
        <v>20</v>
      </c>
      <c r="H19" s="2" t="s">
        <v>17</v>
      </c>
      <c r="I19" s="3">
        <v>12</v>
      </c>
      <c r="J19" s="2" t="s">
        <v>22</v>
      </c>
      <c r="K19" s="2" t="s">
        <v>23</v>
      </c>
      <c r="L19" s="3">
        <v>27</v>
      </c>
      <c r="M19" s="2" t="s">
        <v>24</v>
      </c>
      <c r="N19" s="2" t="s">
        <v>25</v>
      </c>
    </row>
    <row r="20" spans="1:14" ht="45">
      <c r="A20" s="2" t="s">
        <v>424</v>
      </c>
      <c r="B20" s="2" t="s">
        <v>425</v>
      </c>
      <c r="C20" s="2" t="s">
        <v>426</v>
      </c>
      <c r="D20" s="2" t="s">
        <v>17</v>
      </c>
      <c r="E20" s="2" t="s">
        <v>427</v>
      </c>
      <c r="F20" s="2" t="s">
        <v>428</v>
      </c>
      <c r="G20" s="2" t="s">
        <v>49</v>
      </c>
      <c r="H20" s="2" t="s">
        <v>17</v>
      </c>
      <c r="I20" s="3">
        <v>12</v>
      </c>
      <c r="J20" s="2" t="s">
        <v>22</v>
      </c>
      <c r="K20" s="2" t="s">
        <v>31</v>
      </c>
      <c r="L20" s="3">
        <v>27</v>
      </c>
      <c r="M20" s="2" t="s">
        <v>24</v>
      </c>
      <c r="N20" s="2" t="s">
        <v>25</v>
      </c>
    </row>
    <row r="21" spans="1:14" ht="45">
      <c r="A21" s="2" t="s">
        <v>65</v>
      </c>
      <c r="B21" s="2" t="s">
        <v>66</v>
      </c>
      <c r="C21" s="2" t="s">
        <v>67</v>
      </c>
      <c r="D21" s="2" t="s">
        <v>17</v>
      </c>
      <c r="E21" s="2" t="s">
        <v>68</v>
      </c>
      <c r="F21" s="2" t="s">
        <v>69</v>
      </c>
      <c r="G21" s="2" t="s">
        <v>20</v>
      </c>
      <c r="H21" s="2" t="s">
        <v>17</v>
      </c>
      <c r="I21" s="3">
        <v>12</v>
      </c>
      <c r="J21" s="2" t="s">
        <v>22</v>
      </c>
      <c r="K21" s="2" t="s">
        <v>31</v>
      </c>
      <c r="L21" s="3">
        <v>28</v>
      </c>
      <c r="M21" s="2" t="s">
        <v>38</v>
      </c>
      <c r="N21" s="2" t="s">
        <v>25</v>
      </c>
    </row>
    <row r="22" spans="1:14" ht="45">
      <c r="A22" s="2" t="s">
        <v>127</v>
      </c>
      <c r="B22" s="2" t="s">
        <v>128</v>
      </c>
      <c r="C22" s="2" t="s">
        <v>129</v>
      </c>
      <c r="D22" s="2" t="s">
        <v>17</v>
      </c>
      <c r="E22" s="2" t="s">
        <v>130</v>
      </c>
      <c r="F22" s="2" t="s">
        <v>131</v>
      </c>
      <c r="G22" s="2" t="s">
        <v>20</v>
      </c>
      <c r="H22" s="2" t="s">
        <v>17</v>
      </c>
      <c r="I22" s="3">
        <v>12</v>
      </c>
      <c r="J22" s="2" t="s">
        <v>22</v>
      </c>
      <c r="K22" s="2" t="s">
        <v>23</v>
      </c>
      <c r="L22" s="3">
        <v>28</v>
      </c>
      <c r="M22" s="2" t="s">
        <v>38</v>
      </c>
      <c r="N22" s="2" t="s">
        <v>25</v>
      </c>
    </row>
    <row r="23" spans="1:14" ht="45">
      <c r="A23" s="2" t="s">
        <v>132</v>
      </c>
      <c r="B23" s="2" t="s">
        <v>91</v>
      </c>
      <c r="C23" s="2" t="s">
        <v>133</v>
      </c>
      <c r="D23" s="2" t="s">
        <v>17</v>
      </c>
      <c r="E23" s="2" t="s">
        <v>134</v>
      </c>
      <c r="F23" s="2" t="s">
        <v>135</v>
      </c>
      <c r="G23" s="2" t="s">
        <v>20</v>
      </c>
      <c r="H23" s="2" t="s">
        <v>17</v>
      </c>
      <c r="I23" s="3">
        <v>12</v>
      </c>
      <c r="J23" s="2" t="s">
        <v>22</v>
      </c>
      <c r="K23" s="2" t="s">
        <v>23</v>
      </c>
      <c r="L23" s="3">
        <v>28</v>
      </c>
      <c r="M23" s="2" t="s">
        <v>24</v>
      </c>
      <c r="N23" s="2" t="s">
        <v>25</v>
      </c>
    </row>
    <row r="24" spans="1:14" ht="45">
      <c r="A24" s="2" t="s">
        <v>398</v>
      </c>
      <c r="B24" s="2" t="s">
        <v>91</v>
      </c>
      <c r="C24" s="2" t="s">
        <v>399</v>
      </c>
      <c r="D24" s="2" t="s">
        <v>17</v>
      </c>
      <c r="E24" s="2" t="s">
        <v>400</v>
      </c>
      <c r="F24" s="2" t="s">
        <v>401</v>
      </c>
      <c r="G24" s="2" t="s">
        <v>20</v>
      </c>
      <c r="H24" s="2" t="s">
        <v>17</v>
      </c>
      <c r="I24" s="3">
        <v>8</v>
      </c>
      <c r="J24" s="2" t="s">
        <v>22</v>
      </c>
      <c r="K24" s="2" t="s">
        <v>23</v>
      </c>
      <c r="L24" s="3">
        <v>28</v>
      </c>
      <c r="M24" s="2" t="s">
        <v>24</v>
      </c>
      <c r="N24" s="2" t="s">
        <v>25</v>
      </c>
    </row>
    <row r="25" spans="1:14" ht="45">
      <c r="A25" s="2" t="s">
        <v>419</v>
      </c>
      <c r="B25" s="2" t="s">
        <v>420</v>
      </c>
      <c r="C25" s="2" t="s">
        <v>421</v>
      </c>
      <c r="D25" s="2" t="s">
        <v>17</v>
      </c>
      <c r="E25" s="2" t="s">
        <v>422</v>
      </c>
      <c r="F25" s="2" t="s">
        <v>423</v>
      </c>
      <c r="G25" s="2" t="s">
        <v>49</v>
      </c>
      <c r="H25" s="2" t="s">
        <v>17</v>
      </c>
      <c r="I25" s="3">
        <v>8</v>
      </c>
      <c r="J25" s="2" t="s">
        <v>22</v>
      </c>
      <c r="K25" s="2" t="s">
        <v>31</v>
      </c>
      <c r="L25" s="3">
        <v>28</v>
      </c>
      <c r="M25" s="2" t="s">
        <v>38</v>
      </c>
      <c r="N25" s="2" t="s">
        <v>25</v>
      </c>
    </row>
    <row r="26" spans="1:14" ht="45">
      <c r="A26" s="2" t="s">
        <v>44</v>
      </c>
      <c r="B26" s="2" t="s">
        <v>45</v>
      </c>
      <c r="C26" s="2" t="s">
        <v>46</v>
      </c>
      <c r="D26" s="2" t="s">
        <v>17</v>
      </c>
      <c r="E26" s="2" t="s">
        <v>47</v>
      </c>
      <c r="F26" s="2" t="s">
        <v>48</v>
      </c>
      <c r="G26" s="2" t="s">
        <v>49</v>
      </c>
      <c r="H26" s="2" t="s">
        <v>17</v>
      </c>
      <c r="I26" s="3">
        <v>8</v>
      </c>
      <c r="J26" s="2" t="s">
        <v>22</v>
      </c>
      <c r="K26" s="2" t="s">
        <v>31</v>
      </c>
      <c r="L26" s="3">
        <v>29</v>
      </c>
      <c r="M26" s="2" t="s">
        <v>24</v>
      </c>
      <c r="N26" s="2" t="s">
        <v>25</v>
      </c>
    </row>
    <row r="27" spans="1:14" ht="45">
      <c r="A27" s="2" t="s">
        <v>75</v>
      </c>
      <c r="B27" s="2" t="s">
        <v>76</v>
      </c>
      <c r="C27" s="2" t="s">
        <v>77</v>
      </c>
      <c r="D27" s="2" t="s">
        <v>17</v>
      </c>
      <c r="E27" s="2" t="s">
        <v>78</v>
      </c>
      <c r="F27" s="2" t="s">
        <v>79</v>
      </c>
      <c r="G27" s="2" t="s">
        <v>20</v>
      </c>
      <c r="H27" s="2" t="s">
        <v>17</v>
      </c>
      <c r="I27" s="3">
        <v>8</v>
      </c>
      <c r="J27" s="2" t="s">
        <v>22</v>
      </c>
      <c r="K27" s="2" t="s">
        <v>23</v>
      </c>
      <c r="L27" s="3">
        <v>29</v>
      </c>
      <c r="M27" s="2" t="s">
        <v>24</v>
      </c>
      <c r="N27" s="2" t="s">
        <v>25</v>
      </c>
    </row>
    <row r="28" spans="1:14" ht="45">
      <c r="A28" s="2" t="s">
        <v>210</v>
      </c>
      <c r="B28" s="2" t="s">
        <v>211</v>
      </c>
      <c r="C28" s="2" t="s">
        <v>212</v>
      </c>
      <c r="D28" s="2" t="s">
        <v>17</v>
      </c>
      <c r="E28" s="2" t="s">
        <v>213</v>
      </c>
      <c r="F28" s="2" t="s">
        <v>214</v>
      </c>
      <c r="G28" s="2" t="s">
        <v>20</v>
      </c>
      <c r="H28" s="2" t="s">
        <v>17</v>
      </c>
      <c r="I28" s="3">
        <v>12</v>
      </c>
      <c r="J28" s="2" t="s">
        <v>22</v>
      </c>
      <c r="K28" s="2" t="s">
        <v>31</v>
      </c>
      <c r="L28" s="3">
        <v>29</v>
      </c>
      <c r="M28" s="2" t="s">
        <v>24</v>
      </c>
      <c r="N28" s="2" t="s">
        <v>25</v>
      </c>
    </row>
    <row r="29" spans="1:14" ht="45">
      <c r="A29" s="2" t="s">
        <v>411</v>
      </c>
      <c r="B29" s="2" t="s">
        <v>412</v>
      </c>
      <c r="C29" s="2" t="s">
        <v>413</v>
      </c>
      <c r="D29" s="2" t="s">
        <v>17</v>
      </c>
      <c r="E29" s="2" t="s">
        <v>414</v>
      </c>
      <c r="F29" s="2" t="s">
        <v>84</v>
      </c>
      <c r="G29" s="2" t="s">
        <v>20</v>
      </c>
      <c r="H29" s="2" t="s">
        <v>17</v>
      </c>
      <c r="I29" s="3">
        <v>12</v>
      </c>
      <c r="J29" s="2" t="s">
        <v>22</v>
      </c>
      <c r="K29" s="2" t="s">
        <v>23</v>
      </c>
      <c r="L29" s="3">
        <v>29</v>
      </c>
      <c r="M29" s="2" t="s">
        <v>38</v>
      </c>
      <c r="N29" s="2" t="s">
        <v>263</v>
      </c>
    </row>
    <row r="30" spans="1:14" ht="45">
      <c r="A30" s="2" t="s">
        <v>269</v>
      </c>
      <c r="B30" s="2" t="s">
        <v>270</v>
      </c>
      <c r="C30" s="2" t="s">
        <v>271</v>
      </c>
      <c r="D30" s="2" t="s">
        <v>17</v>
      </c>
      <c r="E30" s="2" t="s">
        <v>272</v>
      </c>
      <c r="F30" s="2" t="s">
        <v>273</v>
      </c>
      <c r="G30" s="2" t="s">
        <v>20</v>
      </c>
      <c r="H30" s="2" t="s">
        <v>17</v>
      </c>
      <c r="I30" s="3">
        <v>8</v>
      </c>
      <c r="J30" s="2" t="s">
        <v>22</v>
      </c>
      <c r="K30" s="2" t="s">
        <v>23</v>
      </c>
      <c r="L30" s="3">
        <v>30</v>
      </c>
      <c r="M30" s="2" t="s">
        <v>24</v>
      </c>
      <c r="N30" s="2" t="s">
        <v>25</v>
      </c>
    </row>
    <row r="31" spans="1:14" ht="45">
      <c r="A31" s="2" t="s">
        <v>448</v>
      </c>
      <c r="B31" s="2" t="s">
        <v>449</v>
      </c>
      <c r="C31" s="2" t="s">
        <v>450</v>
      </c>
      <c r="D31" s="2" t="s">
        <v>17</v>
      </c>
      <c r="E31" s="2" t="s">
        <v>451</v>
      </c>
      <c r="F31" s="2" t="s">
        <v>84</v>
      </c>
      <c r="G31" s="2" t="s">
        <v>20</v>
      </c>
      <c r="H31" s="2" t="s">
        <v>17</v>
      </c>
      <c r="I31" s="3">
        <v>8</v>
      </c>
      <c r="J31" s="2" t="s">
        <v>22</v>
      </c>
      <c r="K31" s="2" t="s">
        <v>23</v>
      </c>
      <c r="L31" s="3">
        <v>30</v>
      </c>
      <c r="M31" s="2" t="s">
        <v>24</v>
      </c>
      <c r="N31" s="2" t="s">
        <v>25</v>
      </c>
    </row>
    <row r="32" spans="1:14" ht="45">
      <c r="A32" s="2" t="s">
        <v>180</v>
      </c>
      <c r="B32" s="2" t="s">
        <v>152</v>
      </c>
      <c r="C32" s="2" t="s">
        <v>181</v>
      </c>
      <c r="D32" s="2" t="s">
        <v>17</v>
      </c>
      <c r="E32" s="2" t="s">
        <v>182</v>
      </c>
      <c r="F32" s="2" t="s">
        <v>183</v>
      </c>
      <c r="G32" s="2" t="s">
        <v>20</v>
      </c>
      <c r="H32" s="2" t="s">
        <v>17</v>
      </c>
      <c r="I32" s="3">
        <v>12</v>
      </c>
      <c r="J32" s="2" t="s">
        <v>22</v>
      </c>
      <c r="K32" s="2" t="s">
        <v>31</v>
      </c>
      <c r="L32" s="3">
        <v>31</v>
      </c>
      <c r="M32" s="2" t="s">
        <v>24</v>
      </c>
      <c r="N32" s="2" t="s">
        <v>25</v>
      </c>
    </row>
    <row r="33" spans="1:14" ht="45">
      <c r="A33" s="2" t="s">
        <v>246</v>
      </c>
      <c r="B33" s="2" t="s">
        <v>247</v>
      </c>
      <c r="C33" s="2" t="s">
        <v>248</v>
      </c>
      <c r="D33" s="2" t="s">
        <v>17</v>
      </c>
      <c r="E33" s="2" t="s">
        <v>249</v>
      </c>
      <c r="F33" s="2" t="s">
        <v>145</v>
      </c>
      <c r="G33" s="2" t="s">
        <v>49</v>
      </c>
      <c r="H33" s="2" t="s">
        <v>17</v>
      </c>
      <c r="I33" s="3">
        <v>8</v>
      </c>
      <c r="J33" s="2" t="s">
        <v>22</v>
      </c>
      <c r="K33" s="2" t="s">
        <v>23</v>
      </c>
      <c r="L33" s="3">
        <v>31</v>
      </c>
      <c r="M33" s="2" t="s">
        <v>24</v>
      </c>
      <c r="N33" s="2" t="s">
        <v>25</v>
      </c>
    </row>
    <row r="34" spans="1:14" ht="45">
      <c r="A34" s="2" t="s">
        <v>364</v>
      </c>
      <c r="B34" s="2" t="s">
        <v>365</v>
      </c>
      <c r="C34" s="2" t="s">
        <v>366</v>
      </c>
      <c r="D34" s="2" t="s">
        <v>17</v>
      </c>
      <c r="E34" s="2" t="s">
        <v>367</v>
      </c>
      <c r="F34" s="2" t="s">
        <v>84</v>
      </c>
      <c r="G34" s="2" t="s">
        <v>49</v>
      </c>
      <c r="H34" s="2" t="s">
        <v>17</v>
      </c>
      <c r="I34" s="3">
        <v>12</v>
      </c>
      <c r="J34" s="2" t="s">
        <v>22</v>
      </c>
      <c r="K34" s="2" t="s">
        <v>31</v>
      </c>
      <c r="L34" s="3">
        <v>31</v>
      </c>
      <c r="M34" s="2" t="s">
        <v>38</v>
      </c>
      <c r="N34" s="2" t="s">
        <v>25</v>
      </c>
    </row>
    <row r="35" spans="1:14" ht="45">
      <c r="A35" s="2" t="s">
        <v>313</v>
      </c>
      <c r="B35" s="2" t="s">
        <v>314</v>
      </c>
      <c r="C35" s="2" t="s">
        <v>315</v>
      </c>
      <c r="D35" s="2" t="s">
        <v>17</v>
      </c>
      <c r="E35" s="2" t="s">
        <v>316</v>
      </c>
      <c r="F35" s="2" t="s">
        <v>84</v>
      </c>
      <c r="G35" s="2" t="s">
        <v>20</v>
      </c>
      <c r="H35" s="2" t="s">
        <v>17</v>
      </c>
      <c r="I35" s="3">
        <v>12</v>
      </c>
      <c r="J35" s="2" t="s">
        <v>22</v>
      </c>
      <c r="K35" s="2" t="s">
        <v>23</v>
      </c>
      <c r="L35" s="3">
        <v>32</v>
      </c>
      <c r="M35" s="2" t="s">
        <v>24</v>
      </c>
      <c r="N35" s="2" t="s">
        <v>110</v>
      </c>
    </row>
    <row r="36" spans="1:14" ht="45">
      <c r="A36" s="2" t="s">
        <v>175</v>
      </c>
      <c r="B36" s="2" t="s">
        <v>176</v>
      </c>
      <c r="C36" s="2" t="s">
        <v>177</v>
      </c>
      <c r="D36" s="2" t="s">
        <v>17</v>
      </c>
      <c r="E36" s="2" t="s">
        <v>178</v>
      </c>
      <c r="F36" s="2" t="s">
        <v>179</v>
      </c>
      <c r="G36" s="2" t="s">
        <v>49</v>
      </c>
      <c r="H36" s="2" t="s">
        <v>17</v>
      </c>
      <c r="I36" s="3">
        <v>8</v>
      </c>
      <c r="J36" s="2" t="s">
        <v>22</v>
      </c>
      <c r="K36" s="2" t="s">
        <v>23</v>
      </c>
      <c r="L36" s="3">
        <v>34</v>
      </c>
      <c r="M36" s="2" t="s">
        <v>24</v>
      </c>
      <c r="N36" s="2" t="s">
        <v>25</v>
      </c>
    </row>
    <row r="37" spans="1:14" ht="45">
      <c r="A37" s="2" t="s">
        <v>235</v>
      </c>
      <c r="B37" s="2" t="s">
        <v>236</v>
      </c>
      <c r="C37" s="2" t="s">
        <v>237</v>
      </c>
      <c r="D37" s="2" t="s">
        <v>17</v>
      </c>
      <c r="E37" s="2" t="s">
        <v>238</v>
      </c>
      <c r="F37" s="2" t="s">
        <v>239</v>
      </c>
      <c r="G37" s="2" t="s">
        <v>20</v>
      </c>
      <c r="H37" s="2" t="s">
        <v>17</v>
      </c>
      <c r="I37" s="3">
        <v>12</v>
      </c>
      <c r="J37" s="2" t="s">
        <v>22</v>
      </c>
      <c r="K37" s="2" t="s">
        <v>23</v>
      </c>
      <c r="L37" s="3">
        <v>37</v>
      </c>
      <c r="M37" s="2" t="s">
        <v>24</v>
      </c>
      <c r="N37" s="2" t="s">
        <v>110</v>
      </c>
    </row>
    <row r="38" spans="1:14" ht="45">
      <c r="A38" s="2" t="s">
        <v>299</v>
      </c>
      <c r="B38" s="2" t="s">
        <v>300</v>
      </c>
      <c r="C38" s="2" t="s">
        <v>301</v>
      </c>
      <c r="D38" s="2" t="s">
        <v>17</v>
      </c>
      <c r="E38" s="2" t="s">
        <v>302</v>
      </c>
      <c r="F38" s="2" t="s">
        <v>303</v>
      </c>
      <c r="G38" s="2" t="s">
        <v>20</v>
      </c>
      <c r="H38" s="2" t="s">
        <v>17</v>
      </c>
      <c r="I38" s="3">
        <v>8</v>
      </c>
      <c r="J38" s="2" t="s">
        <v>22</v>
      </c>
      <c r="K38" s="2" t="s">
        <v>23</v>
      </c>
      <c r="L38" s="3">
        <v>40</v>
      </c>
      <c r="M38" s="2" t="s">
        <v>24</v>
      </c>
      <c r="N38" s="2" t="s">
        <v>126</v>
      </c>
    </row>
    <row r="39" spans="1:14" ht="45">
      <c r="A39" s="2" t="s">
        <v>146</v>
      </c>
      <c r="B39" s="2" t="s">
        <v>147</v>
      </c>
      <c r="C39" s="2" t="s">
        <v>148</v>
      </c>
      <c r="D39" s="2" t="s">
        <v>17</v>
      </c>
      <c r="E39" s="2" t="s">
        <v>149</v>
      </c>
      <c r="F39" s="2" t="s">
        <v>150</v>
      </c>
      <c r="G39" s="2" t="s">
        <v>20</v>
      </c>
      <c r="H39" s="2" t="s">
        <v>17</v>
      </c>
      <c r="I39" s="3">
        <v>8</v>
      </c>
      <c r="J39" s="2" t="s">
        <v>22</v>
      </c>
      <c r="K39" s="2" t="s">
        <v>23</v>
      </c>
      <c r="L39" s="3">
        <v>44</v>
      </c>
      <c r="M39" s="2" t="s">
        <v>24</v>
      </c>
      <c r="N39" s="2" t="s">
        <v>25</v>
      </c>
    </row>
    <row r="40" spans="1:14" ht="60">
      <c r="A40" s="2" t="s">
        <v>215</v>
      </c>
      <c r="B40" s="2" t="s">
        <v>216</v>
      </c>
      <c r="C40" s="2" t="s">
        <v>217</v>
      </c>
      <c r="D40" s="2" t="s">
        <v>17</v>
      </c>
      <c r="E40" s="2" t="s">
        <v>218</v>
      </c>
      <c r="F40" s="2" t="s">
        <v>219</v>
      </c>
      <c r="G40" s="2" t="s">
        <v>20</v>
      </c>
      <c r="H40" s="2" t="s">
        <v>17</v>
      </c>
      <c r="I40" s="3">
        <v>12</v>
      </c>
      <c r="J40" s="2" t="s">
        <v>22</v>
      </c>
      <c r="K40" s="2" t="s">
        <v>23</v>
      </c>
      <c r="L40" s="3">
        <v>44</v>
      </c>
      <c r="M40" s="2" t="s">
        <v>38</v>
      </c>
      <c r="N40" s="2" t="s">
        <v>25</v>
      </c>
    </row>
    <row r="41" spans="1:14" ht="45">
      <c r="A41" s="2" t="s">
        <v>121</v>
      </c>
      <c r="B41" s="2" t="s">
        <v>122</v>
      </c>
      <c r="C41" s="2" t="s">
        <v>123</v>
      </c>
      <c r="D41" s="2" t="s">
        <v>17</v>
      </c>
      <c r="E41" s="2" t="s">
        <v>124</v>
      </c>
      <c r="F41" s="2" t="s">
        <v>125</v>
      </c>
      <c r="G41" s="2" t="s">
        <v>20</v>
      </c>
      <c r="H41" s="2" t="s">
        <v>17</v>
      </c>
      <c r="I41" s="3">
        <v>8</v>
      </c>
      <c r="J41" s="2" t="s">
        <v>22</v>
      </c>
      <c r="K41" s="2" t="s">
        <v>23</v>
      </c>
      <c r="L41" s="3">
        <v>46</v>
      </c>
      <c r="M41" s="2" t="s">
        <v>38</v>
      </c>
      <c r="N41" s="2" t="s">
        <v>126</v>
      </c>
    </row>
    <row r="42" spans="1:14">
      <c r="K42">
        <f>COUNTIF(K2:K41, "R")</f>
        <v>23</v>
      </c>
      <c r="L42">
        <f>AVERAGE(L2:L41)</f>
        <v>28.774999999999999</v>
      </c>
      <c r="M42">
        <f>COUNTIF(M2:M41, "F")</f>
        <v>28</v>
      </c>
    </row>
    <row r="43" spans="1:14">
      <c r="K43">
        <f>40-K42</f>
        <v>17</v>
      </c>
      <c r="M43">
        <f>M42/40</f>
        <v>0.7</v>
      </c>
    </row>
    <row r="44" spans="1:14">
      <c r="K44">
        <f>K43/40</f>
        <v>0.42499999999999999</v>
      </c>
    </row>
  </sheetData>
  <sortState ref="A2:N41">
    <sortCondition ref="L2:L41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21"/>
  <sheetViews>
    <sheetView tabSelected="1" topLeftCell="A15" workbookViewId="0">
      <selection activeCell="N22" sqref="N22"/>
    </sheetView>
  </sheetViews>
  <sheetFormatPr defaultRowHeight="15"/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45">
      <c r="A2" s="9" t="s">
        <v>345</v>
      </c>
      <c r="B2" s="9" t="s">
        <v>346</v>
      </c>
      <c r="C2" s="9" t="s">
        <v>347</v>
      </c>
      <c r="D2" s="9" t="s">
        <v>17</v>
      </c>
      <c r="E2" s="9" t="s">
        <v>348</v>
      </c>
      <c r="F2" s="9" t="s">
        <v>349</v>
      </c>
      <c r="G2" s="9" t="s">
        <v>20</v>
      </c>
      <c r="H2" s="9" t="s">
        <v>60</v>
      </c>
      <c r="I2" s="10">
        <v>10</v>
      </c>
      <c r="J2" s="9" t="s">
        <v>22</v>
      </c>
      <c r="K2" s="9" t="s">
        <v>23</v>
      </c>
      <c r="L2" s="10">
        <v>23</v>
      </c>
      <c r="M2" s="9" t="s">
        <v>24</v>
      </c>
      <c r="N2" s="9" t="s">
        <v>25</v>
      </c>
    </row>
    <row r="3" spans="1:14" ht="45">
      <c r="A3" s="9" t="s">
        <v>326</v>
      </c>
      <c r="B3" s="9" t="s">
        <v>327</v>
      </c>
      <c r="C3" s="9" t="s">
        <v>328</v>
      </c>
      <c r="D3" s="9" t="s">
        <v>17</v>
      </c>
      <c r="E3" s="9" t="s">
        <v>329</v>
      </c>
      <c r="F3" s="9" t="s">
        <v>84</v>
      </c>
      <c r="G3" s="9" t="s">
        <v>20</v>
      </c>
      <c r="H3" s="9" t="s">
        <v>60</v>
      </c>
      <c r="I3" s="10">
        <v>4</v>
      </c>
      <c r="J3" s="9" t="s">
        <v>22</v>
      </c>
      <c r="K3" s="9" t="s">
        <v>23</v>
      </c>
      <c r="L3" s="10">
        <v>27</v>
      </c>
      <c r="M3" s="9" t="s">
        <v>24</v>
      </c>
      <c r="N3" s="9" t="s">
        <v>25</v>
      </c>
    </row>
    <row r="4" spans="1:14" ht="45">
      <c r="A4" s="9" t="s">
        <v>330</v>
      </c>
      <c r="B4" s="9" t="s">
        <v>331</v>
      </c>
      <c r="C4" s="9" t="s">
        <v>332</v>
      </c>
      <c r="D4" s="9" t="s">
        <v>17</v>
      </c>
      <c r="E4" s="9" t="s">
        <v>333</v>
      </c>
      <c r="F4" s="9" t="s">
        <v>334</v>
      </c>
      <c r="G4" s="9" t="s">
        <v>20</v>
      </c>
      <c r="H4" s="9" t="s">
        <v>60</v>
      </c>
      <c r="I4" s="10">
        <v>2</v>
      </c>
      <c r="J4" s="9" t="s">
        <v>22</v>
      </c>
      <c r="K4" s="9" t="s">
        <v>23</v>
      </c>
      <c r="L4" s="10">
        <v>28</v>
      </c>
      <c r="M4" s="9" t="s">
        <v>24</v>
      </c>
      <c r="N4" s="9" t="s">
        <v>25</v>
      </c>
    </row>
    <row r="5" spans="1:14" ht="45">
      <c r="A5" s="9" t="s">
        <v>258</v>
      </c>
      <c r="B5" s="9" t="s">
        <v>259</v>
      </c>
      <c r="C5" s="9" t="s">
        <v>260</v>
      </c>
      <c r="D5" s="9" t="s">
        <v>17</v>
      </c>
      <c r="E5" s="9" t="s">
        <v>261</v>
      </c>
      <c r="F5" s="9" t="s">
        <v>262</v>
      </c>
      <c r="G5" s="9" t="s">
        <v>20</v>
      </c>
      <c r="H5" s="9" t="s">
        <v>60</v>
      </c>
      <c r="I5" s="10">
        <v>2</v>
      </c>
      <c r="J5" s="9" t="s">
        <v>22</v>
      </c>
      <c r="K5" s="9" t="s">
        <v>23</v>
      </c>
      <c r="L5" s="10">
        <v>29</v>
      </c>
      <c r="M5" s="9" t="s">
        <v>24</v>
      </c>
      <c r="N5" s="9" t="s">
        <v>263</v>
      </c>
    </row>
    <row r="6" spans="1:14" ht="45">
      <c r="A6" s="9" t="s">
        <v>264</v>
      </c>
      <c r="B6" s="9" t="s">
        <v>265</v>
      </c>
      <c r="C6" s="9" t="s">
        <v>266</v>
      </c>
      <c r="D6" s="9" t="s">
        <v>17</v>
      </c>
      <c r="E6" s="9" t="s">
        <v>267</v>
      </c>
      <c r="F6" s="9" t="s">
        <v>268</v>
      </c>
      <c r="G6" s="9" t="s">
        <v>20</v>
      </c>
      <c r="H6" s="9" t="s">
        <v>60</v>
      </c>
      <c r="I6" s="10">
        <v>2</v>
      </c>
      <c r="J6" s="9" t="s">
        <v>22</v>
      </c>
      <c r="K6" s="9" t="s">
        <v>23</v>
      </c>
      <c r="L6" s="10">
        <v>29</v>
      </c>
      <c r="M6" s="9" t="s">
        <v>24</v>
      </c>
      <c r="N6" s="9" t="s">
        <v>25</v>
      </c>
    </row>
    <row r="7" spans="1:14" ht="45">
      <c r="A7" s="9" t="s">
        <v>289</v>
      </c>
      <c r="B7" s="9" t="s">
        <v>290</v>
      </c>
      <c r="C7" s="9" t="s">
        <v>291</v>
      </c>
      <c r="D7" s="9" t="s">
        <v>17</v>
      </c>
      <c r="E7" s="9" t="s">
        <v>292</v>
      </c>
      <c r="F7" s="9" t="s">
        <v>293</v>
      </c>
      <c r="G7" s="9" t="s">
        <v>20</v>
      </c>
      <c r="H7" s="9" t="s">
        <v>60</v>
      </c>
      <c r="I7" s="10">
        <v>4</v>
      </c>
      <c r="J7" s="9" t="s">
        <v>22</v>
      </c>
      <c r="K7" s="9" t="s">
        <v>23</v>
      </c>
      <c r="L7" s="10">
        <v>30</v>
      </c>
      <c r="M7" s="9" t="s">
        <v>38</v>
      </c>
      <c r="N7" s="9" t="s">
        <v>32</v>
      </c>
    </row>
    <row r="8" spans="1:14" ht="45">
      <c r="A8" s="9" t="s">
        <v>376</v>
      </c>
      <c r="B8" s="9" t="s">
        <v>377</v>
      </c>
      <c r="C8" s="9" t="s">
        <v>378</v>
      </c>
      <c r="D8" s="9" t="s">
        <v>17</v>
      </c>
      <c r="E8" s="9" t="s">
        <v>379</v>
      </c>
      <c r="F8" s="9" t="s">
        <v>84</v>
      </c>
      <c r="G8" s="9" t="s">
        <v>20</v>
      </c>
      <c r="H8" s="9" t="s">
        <v>380</v>
      </c>
      <c r="I8" s="10">
        <v>4</v>
      </c>
      <c r="J8" s="9" t="s">
        <v>22</v>
      </c>
      <c r="K8" s="9" t="s">
        <v>23</v>
      </c>
      <c r="L8" s="10">
        <v>31</v>
      </c>
      <c r="M8" s="9" t="s">
        <v>38</v>
      </c>
      <c r="N8" s="9" t="s">
        <v>25</v>
      </c>
    </row>
    <row r="9" spans="1:14" ht="45">
      <c r="A9" s="9" t="s">
        <v>304</v>
      </c>
      <c r="B9" s="9" t="s">
        <v>305</v>
      </c>
      <c r="C9" s="9" t="s">
        <v>306</v>
      </c>
      <c r="D9" s="9" t="s">
        <v>17</v>
      </c>
      <c r="E9" s="9" t="s">
        <v>307</v>
      </c>
      <c r="F9" s="9" t="s">
        <v>308</v>
      </c>
      <c r="G9" s="9" t="s">
        <v>20</v>
      </c>
      <c r="H9" s="9" t="s">
        <v>60</v>
      </c>
      <c r="I9" s="10">
        <v>4</v>
      </c>
      <c r="J9" s="9" t="s">
        <v>22</v>
      </c>
      <c r="K9" s="9" t="s">
        <v>23</v>
      </c>
      <c r="L9" s="10">
        <v>31</v>
      </c>
      <c r="M9" s="9" t="s">
        <v>24</v>
      </c>
      <c r="N9" s="9" t="s">
        <v>25</v>
      </c>
    </row>
    <row r="10" spans="1:14" ht="45">
      <c r="A10" s="9" t="s">
        <v>368</v>
      </c>
      <c r="B10" s="9" t="s">
        <v>66</v>
      </c>
      <c r="C10" s="9" t="s">
        <v>369</v>
      </c>
      <c r="D10" s="9" t="s">
        <v>17</v>
      </c>
      <c r="E10" s="9" t="s">
        <v>370</v>
      </c>
      <c r="F10" s="9" t="s">
        <v>84</v>
      </c>
      <c r="G10" s="9" t="s">
        <v>20</v>
      </c>
      <c r="H10" s="9" t="s">
        <v>60</v>
      </c>
      <c r="I10" s="10">
        <v>2</v>
      </c>
      <c r="J10" s="9" t="s">
        <v>22</v>
      </c>
      <c r="K10" s="9" t="s">
        <v>23</v>
      </c>
      <c r="L10" s="10">
        <v>32</v>
      </c>
      <c r="M10" s="9" t="s">
        <v>38</v>
      </c>
      <c r="N10" s="9" t="s">
        <v>245</v>
      </c>
    </row>
    <row r="11" spans="1:14" ht="45">
      <c r="A11" s="9" t="s">
        <v>279</v>
      </c>
      <c r="B11" s="9" t="s">
        <v>280</v>
      </c>
      <c r="C11" s="9" t="s">
        <v>281</v>
      </c>
      <c r="D11" s="9" t="s">
        <v>17</v>
      </c>
      <c r="E11" s="9" t="s">
        <v>282</v>
      </c>
      <c r="F11" s="9" t="s">
        <v>283</v>
      </c>
      <c r="G11" s="9" t="s">
        <v>20</v>
      </c>
      <c r="H11" s="9" t="s">
        <v>60</v>
      </c>
      <c r="I11" s="10">
        <v>8</v>
      </c>
      <c r="J11" s="9" t="s">
        <v>22</v>
      </c>
      <c r="K11" s="9" t="s">
        <v>23</v>
      </c>
      <c r="L11" s="10">
        <v>33</v>
      </c>
      <c r="M11" s="9" t="s">
        <v>38</v>
      </c>
      <c r="N11" s="9" t="s">
        <v>25</v>
      </c>
    </row>
    <row r="12" spans="1:14" ht="45">
      <c r="A12" s="9" t="s">
        <v>55</v>
      </c>
      <c r="B12" s="9" t="s">
        <v>61</v>
      </c>
      <c r="C12" s="9" t="s">
        <v>62</v>
      </c>
      <c r="D12" s="9" t="s">
        <v>17</v>
      </c>
      <c r="E12" s="9" t="s">
        <v>63</v>
      </c>
      <c r="F12" s="9" t="s">
        <v>64</v>
      </c>
      <c r="G12" s="9" t="s">
        <v>20</v>
      </c>
      <c r="H12" s="9" t="s">
        <v>60</v>
      </c>
      <c r="I12" s="10">
        <v>8</v>
      </c>
      <c r="J12" s="9" t="s">
        <v>22</v>
      </c>
      <c r="K12" s="9" t="s">
        <v>23</v>
      </c>
      <c r="L12" s="10">
        <v>37</v>
      </c>
      <c r="M12" s="9" t="s">
        <v>24</v>
      </c>
      <c r="N12" s="9" t="s">
        <v>25</v>
      </c>
    </row>
    <row r="13" spans="1:14" ht="45">
      <c r="A13" s="9" t="s">
        <v>184</v>
      </c>
      <c r="B13" s="9" t="s">
        <v>185</v>
      </c>
      <c r="C13" s="9" t="s">
        <v>186</v>
      </c>
      <c r="D13" s="9" t="s">
        <v>17</v>
      </c>
      <c r="E13" s="9" t="s">
        <v>187</v>
      </c>
      <c r="F13" s="9" t="s">
        <v>188</v>
      </c>
      <c r="G13" s="9" t="s">
        <v>20</v>
      </c>
      <c r="H13" s="9" t="s">
        <v>60</v>
      </c>
      <c r="I13" s="10">
        <v>4</v>
      </c>
      <c r="J13" s="9" t="s">
        <v>22</v>
      </c>
      <c r="K13" s="9" t="s">
        <v>23</v>
      </c>
      <c r="L13" s="10">
        <v>42</v>
      </c>
      <c r="M13" s="9" t="s">
        <v>38</v>
      </c>
      <c r="N13" s="9" t="s">
        <v>25</v>
      </c>
    </row>
    <row r="14" spans="1:14" ht="45">
      <c r="A14" s="9" t="s">
        <v>116</v>
      </c>
      <c r="B14" s="9" t="s">
        <v>117</v>
      </c>
      <c r="C14" s="9" t="s">
        <v>118</v>
      </c>
      <c r="D14" s="9" t="s">
        <v>17</v>
      </c>
      <c r="E14" s="9" t="s">
        <v>119</v>
      </c>
      <c r="F14" s="9" t="s">
        <v>120</v>
      </c>
      <c r="G14" s="9" t="s">
        <v>20</v>
      </c>
      <c r="H14" s="9" t="s">
        <v>60</v>
      </c>
      <c r="I14" s="10">
        <v>2</v>
      </c>
      <c r="J14" s="9" t="s">
        <v>22</v>
      </c>
      <c r="K14" s="9" t="s">
        <v>23</v>
      </c>
      <c r="L14" s="10">
        <v>43</v>
      </c>
      <c r="M14" s="9" t="s">
        <v>24</v>
      </c>
      <c r="N14" s="9" t="s">
        <v>25</v>
      </c>
    </row>
    <row r="15" spans="1:14" ht="45">
      <c r="A15" s="9" t="s">
        <v>204</v>
      </c>
      <c r="B15" s="9" t="s">
        <v>205</v>
      </c>
      <c r="C15" s="9" t="s">
        <v>206</v>
      </c>
      <c r="D15" s="9" t="s">
        <v>17</v>
      </c>
      <c r="E15" s="9" t="s">
        <v>207</v>
      </c>
      <c r="F15" s="9" t="s">
        <v>208</v>
      </c>
      <c r="G15" s="9" t="s">
        <v>20</v>
      </c>
      <c r="H15" s="9" t="s">
        <v>209</v>
      </c>
      <c r="I15" s="10">
        <v>2</v>
      </c>
      <c r="J15" s="9" t="s">
        <v>22</v>
      </c>
      <c r="K15" s="9" t="s">
        <v>23</v>
      </c>
      <c r="L15" s="10">
        <v>46</v>
      </c>
      <c r="M15" s="9" t="s">
        <v>24</v>
      </c>
      <c r="N15" s="9" t="s">
        <v>25</v>
      </c>
    </row>
    <row r="16" spans="1:14" ht="45">
      <c r="A16" s="9" t="s">
        <v>55</v>
      </c>
      <c r="B16" s="9" t="s">
        <v>56</v>
      </c>
      <c r="C16" s="9" t="s">
        <v>57</v>
      </c>
      <c r="D16" s="9" t="s">
        <v>17</v>
      </c>
      <c r="E16" s="9" t="s">
        <v>58</v>
      </c>
      <c r="F16" s="9" t="s">
        <v>59</v>
      </c>
      <c r="G16" s="9" t="s">
        <v>20</v>
      </c>
      <c r="H16" s="9" t="s">
        <v>60</v>
      </c>
      <c r="I16" s="10">
        <v>8</v>
      </c>
      <c r="J16" s="9" t="s">
        <v>22</v>
      </c>
      <c r="K16" s="9" t="s">
        <v>23</v>
      </c>
      <c r="L16" s="10">
        <v>48</v>
      </c>
      <c r="M16" s="9" t="s">
        <v>38</v>
      </c>
      <c r="N16" s="9" t="s">
        <v>25</v>
      </c>
    </row>
    <row r="17" spans="1:14" ht="45">
      <c r="A17" s="9" t="s">
        <v>100</v>
      </c>
      <c r="B17" s="9" t="s">
        <v>101</v>
      </c>
      <c r="C17" s="9" t="s">
        <v>102</v>
      </c>
      <c r="D17" s="9" t="s">
        <v>17</v>
      </c>
      <c r="E17" s="9" t="s">
        <v>103</v>
      </c>
      <c r="F17" s="9" t="s">
        <v>104</v>
      </c>
      <c r="G17" s="9" t="s">
        <v>20</v>
      </c>
      <c r="H17" s="9" t="s">
        <v>60</v>
      </c>
      <c r="I17" s="10">
        <v>8</v>
      </c>
      <c r="J17" s="9" t="s">
        <v>22</v>
      </c>
      <c r="K17" s="9" t="s">
        <v>23</v>
      </c>
      <c r="L17" s="10">
        <v>49</v>
      </c>
      <c r="M17" s="9" t="s">
        <v>24</v>
      </c>
      <c r="N17" s="9" t="s">
        <v>25</v>
      </c>
    </row>
    <row r="18" spans="1:14" ht="45">
      <c r="A18" s="9" t="s">
        <v>161</v>
      </c>
      <c r="B18" s="9" t="s">
        <v>61</v>
      </c>
      <c r="C18" s="9" t="s">
        <v>162</v>
      </c>
      <c r="D18" s="9" t="s">
        <v>17</v>
      </c>
      <c r="E18" s="9" t="s">
        <v>163</v>
      </c>
      <c r="F18" s="9" t="s">
        <v>164</v>
      </c>
      <c r="G18" s="9" t="s">
        <v>20</v>
      </c>
      <c r="H18" s="9" t="s">
        <v>60</v>
      </c>
      <c r="I18" s="10">
        <v>4</v>
      </c>
      <c r="J18" s="9" t="s">
        <v>22</v>
      </c>
      <c r="K18" s="9" t="s">
        <v>23</v>
      </c>
      <c r="L18" s="10">
        <v>49</v>
      </c>
      <c r="M18" s="9" t="s">
        <v>38</v>
      </c>
      <c r="N18" s="9" t="s">
        <v>25</v>
      </c>
    </row>
    <row r="19" spans="1:14" ht="45">
      <c r="A19" s="9" t="s">
        <v>141</v>
      </c>
      <c r="B19" s="9" t="s">
        <v>142</v>
      </c>
      <c r="C19" s="9" t="s">
        <v>143</v>
      </c>
      <c r="D19" s="9" t="s">
        <v>17</v>
      </c>
      <c r="E19" s="9" t="s">
        <v>144</v>
      </c>
      <c r="F19" s="9" t="s">
        <v>145</v>
      </c>
      <c r="G19" s="9" t="s">
        <v>20</v>
      </c>
      <c r="H19" s="9" t="s">
        <v>60</v>
      </c>
      <c r="I19" s="10">
        <v>8</v>
      </c>
      <c r="J19" s="9" t="s">
        <v>22</v>
      </c>
      <c r="K19" s="9" t="s">
        <v>23</v>
      </c>
      <c r="L19" s="10">
        <v>57</v>
      </c>
      <c r="M19" s="9" t="s">
        <v>24</v>
      </c>
      <c r="N19" s="9" t="s">
        <v>25</v>
      </c>
    </row>
    <row r="20" spans="1:14">
      <c r="L20">
        <f>AVERAGE(L2:L19)</f>
        <v>36.888888888888886</v>
      </c>
      <c r="M20">
        <f>COUNTIF(M2:M19, "F")</f>
        <v>11</v>
      </c>
    </row>
    <row r="21" spans="1:14">
      <c r="M21">
        <f>M20/18</f>
        <v>0.61111111111111116</v>
      </c>
      <c r="N21">
        <f>2/18</f>
        <v>0.1111111111111111</v>
      </c>
    </row>
  </sheetData>
  <sortState ref="A2:N19">
    <sortCondition ref="L2:L1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Sheet1</vt:lpstr>
      <vt:lpstr>Sheet4</vt:lpstr>
      <vt:lpstr>Sheet2</vt:lpstr>
      <vt:lpstr>Sheet3</vt:lpstr>
      <vt:lpstr>Sheet9</vt:lpstr>
      <vt:lpstr>all</vt:lpstr>
      <vt:lpstr>Sheet10</vt:lpstr>
      <vt:lpstr>2012</vt:lpstr>
      <vt:lpstr>Sheet11</vt:lpstr>
      <vt:lpstr>2013</vt:lpstr>
      <vt:lpstr>other</vt:lpstr>
    </vt:vector>
  </TitlesOfParts>
  <Company>The Evergreen State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wootang</dc:creator>
  <cp:lastModifiedBy>wootang</cp:lastModifiedBy>
  <dcterms:created xsi:type="dcterms:W3CDTF">2013-10-24T17:46:51Z</dcterms:created>
  <dcterms:modified xsi:type="dcterms:W3CDTF">2013-10-24T21:38:53Z</dcterms:modified>
</cp:coreProperties>
</file>