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1840" windowHeight="12015" activeTab="1"/>
  </bookViews>
  <sheets>
    <sheet name="all apps" sheetId="1" r:id="rId1"/>
    <sheet name="all admits" sheetId="2" r:id="rId2"/>
    <sheet name="enrolled" sheetId="3" r:id="rId3"/>
    <sheet name="ToPrint" sheetId="4" r:id="rId4"/>
    <sheet name="Sheet4" sheetId="7" r:id="rId5"/>
    <sheet name="Sheet3" sheetId="6" r:id="rId6"/>
    <sheet name="Sheet2" sheetId="5" r:id="rId7"/>
    <sheet name="Sheet1" sheetId="8" r:id="rId8"/>
  </sheets>
  <definedNames>
    <definedName name="_xlnm._FilterDatabase" localSheetId="2" hidden="1">enrolled!$A$1:$AN$46</definedName>
  </definedNames>
  <calcPr calcId="145621"/>
  <pivotCaches>
    <pivotCache cacheId="0" r:id="rId9"/>
  </pivotCaches>
</workbook>
</file>

<file path=xl/calcChain.xml><?xml version="1.0" encoding="utf-8"?>
<calcChain xmlns="http://schemas.openxmlformats.org/spreadsheetml/2006/main">
  <c r="I47" i="3" l="1"/>
  <c r="D89" i="1" l="1"/>
  <c r="E89" i="1"/>
  <c r="F89" i="1"/>
  <c r="G89" i="1"/>
  <c r="H89" i="1"/>
  <c r="I89" i="1"/>
  <c r="J89" i="1"/>
  <c r="K89" i="1"/>
  <c r="C89" i="1"/>
  <c r="C45" i="4" l="1"/>
  <c r="N21" i="4"/>
  <c r="G29" i="4"/>
  <c r="J18" i="4"/>
  <c r="C47" i="3"/>
  <c r="D47" i="3" l="1"/>
  <c r="N19" i="4" l="1"/>
  <c r="N28" i="4"/>
  <c r="N14" i="4"/>
  <c r="N15" i="4"/>
  <c r="N16" i="4"/>
  <c r="N17" i="4"/>
  <c r="N18" i="4"/>
  <c r="N9" i="4"/>
  <c r="N20" i="4"/>
  <c r="N22" i="4"/>
  <c r="N23" i="4"/>
  <c r="N24" i="4"/>
  <c r="N25" i="4"/>
  <c r="N26" i="4"/>
  <c r="N27" i="4"/>
  <c r="N5" i="4"/>
  <c r="N6" i="4"/>
  <c r="N7" i="4"/>
  <c r="N8" i="4"/>
  <c r="N10" i="4"/>
  <c r="N11" i="4"/>
  <c r="N12" i="4"/>
  <c r="N13" i="4"/>
  <c r="J16" i="4"/>
  <c r="J17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12" i="4"/>
  <c r="J34" i="4"/>
  <c r="J35" i="4"/>
  <c r="J36" i="4"/>
  <c r="J37" i="4"/>
  <c r="J38" i="4"/>
  <c r="J39" i="4"/>
  <c r="J13" i="4"/>
  <c r="J14" i="4"/>
  <c r="J40" i="4"/>
  <c r="J41" i="4"/>
  <c r="J42" i="4"/>
  <c r="J43" i="4"/>
  <c r="J44" i="4"/>
  <c r="J15" i="4"/>
  <c r="J9" i="4"/>
  <c r="J6" i="4"/>
  <c r="J8" i="4"/>
  <c r="J5" i="4"/>
  <c r="J7" i="4"/>
  <c r="G22" i="4"/>
  <c r="G23" i="4"/>
  <c r="G24" i="4"/>
  <c r="G25" i="4"/>
  <c r="G26" i="4"/>
  <c r="G27" i="4"/>
  <c r="G28" i="4"/>
  <c r="G30" i="4"/>
  <c r="G31" i="4"/>
  <c r="G17" i="4"/>
  <c r="G32" i="4"/>
  <c r="G33" i="4"/>
  <c r="G16" i="4"/>
  <c r="G34" i="4"/>
  <c r="G35" i="4"/>
  <c r="G36" i="4"/>
  <c r="G18" i="4"/>
  <c r="G20" i="4"/>
  <c r="G21" i="4"/>
  <c r="G19" i="4"/>
  <c r="G9" i="4"/>
  <c r="G6" i="4"/>
  <c r="G10" i="4"/>
  <c r="G11" i="4"/>
  <c r="G12" i="4"/>
  <c r="G7" i="4"/>
  <c r="G13" i="4"/>
  <c r="G5" i="4"/>
  <c r="G8" i="4"/>
  <c r="C47" i="4"/>
  <c r="C48" i="4"/>
  <c r="C37" i="4"/>
  <c r="C38" i="4"/>
  <c r="C39" i="4"/>
  <c r="C40" i="4"/>
  <c r="C41" i="4"/>
  <c r="C42" i="4"/>
  <c r="C43" i="4"/>
  <c r="C44" i="4"/>
  <c r="C46" i="4"/>
  <c r="S47" i="3"/>
  <c r="T47" i="3"/>
  <c r="C28" i="4"/>
  <c r="C27" i="4"/>
  <c r="C19" i="4"/>
  <c r="C18" i="4"/>
  <c r="N49" i="3"/>
  <c r="N47" i="3"/>
  <c r="C14" i="4"/>
  <c r="C11" i="4"/>
  <c r="C12" i="4"/>
  <c r="C13" i="4"/>
  <c r="C15" i="4"/>
  <c r="C10" i="4"/>
  <c r="C6" i="4"/>
  <c r="C7" i="4"/>
  <c r="C5" i="4"/>
  <c r="N48" i="3" l="1"/>
  <c r="P49" i="3"/>
  <c r="D49" i="3" l="1"/>
  <c r="E49" i="3"/>
  <c r="F49" i="3"/>
  <c r="G49" i="3"/>
  <c r="H49" i="3"/>
  <c r="I49" i="3"/>
  <c r="J49" i="3"/>
  <c r="C49" i="3"/>
  <c r="Q47" i="3"/>
  <c r="Q48" i="3" s="1"/>
  <c r="P47" i="3"/>
  <c r="E47" i="3"/>
  <c r="F47" i="3"/>
  <c r="G47" i="3"/>
  <c r="H47" i="3"/>
  <c r="J47" i="3"/>
  <c r="T72" i="2"/>
  <c r="S72" i="2"/>
  <c r="N89" i="1"/>
  <c r="N74" i="2"/>
  <c r="N72" i="2"/>
  <c r="N73" i="2" s="1"/>
  <c r="Q72" i="2"/>
  <c r="Q73" i="2" s="1"/>
  <c r="P72" i="2"/>
  <c r="D72" i="2"/>
  <c r="E72" i="2"/>
  <c r="F72" i="2"/>
  <c r="G72" i="2"/>
  <c r="H72" i="2"/>
  <c r="I72" i="2"/>
  <c r="J72" i="2"/>
  <c r="C72" i="2"/>
  <c r="S87" i="1"/>
  <c r="T87" i="1"/>
  <c r="P87" i="1"/>
  <c r="D87" i="1"/>
  <c r="E87" i="1"/>
  <c r="F87" i="1"/>
  <c r="G87" i="1"/>
  <c r="H87" i="1"/>
  <c r="I87" i="1"/>
  <c r="J87" i="1"/>
  <c r="K87" i="1"/>
  <c r="C87" i="1"/>
  <c r="Q87" i="1"/>
  <c r="Q88" i="1" s="1"/>
  <c r="N87" i="1"/>
  <c r="N88" i="1" l="1"/>
</calcChain>
</file>

<file path=xl/sharedStrings.xml><?xml version="1.0" encoding="utf-8"?>
<sst xmlns="http://schemas.openxmlformats.org/spreadsheetml/2006/main" count="5966" uniqueCount="564">
  <si>
    <t>LAST_NAME</t>
  </si>
  <si>
    <t>FIRST_NAME</t>
  </si>
  <si>
    <t>APDC_CODE1</t>
  </si>
  <si>
    <t>RESD_CODE</t>
  </si>
  <si>
    <t>AGE</t>
  </si>
  <si>
    <t>GENDER</t>
  </si>
  <si>
    <t>ETHN_DESC</t>
  </si>
  <si>
    <t>VET_IND</t>
  </si>
  <si>
    <t>Shafer</t>
  </si>
  <si>
    <t>Crystal</t>
  </si>
  <si>
    <t>N</t>
  </si>
  <si>
    <t>F</t>
  </si>
  <si>
    <t>Not Indicated</t>
  </si>
  <si>
    <t/>
  </si>
  <si>
    <t>Jones</t>
  </si>
  <si>
    <t>Lindsey</t>
  </si>
  <si>
    <t>White/Caucasian</t>
  </si>
  <si>
    <t>Horgan</t>
  </si>
  <si>
    <t>Matthew</t>
  </si>
  <si>
    <t>M</t>
  </si>
  <si>
    <t>Hock</t>
  </si>
  <si>
    <t>Douglas</t>
  </si>
  <si>
    <t>O</t>
  </si>
  <si>
    <t>Naadzenga</t>
  </si>
  <si>
    <t>Aperr</t>
  </si>
  <si>
    <t>African American</t>
  </si>
  <si>
    <t>Delaney</t>
  </si>
  <si>
    <t>Kimberly</t>
  </si>
  <si>
    <t>Jackson</t>
  </si>
  <si>
    <t>Reid</t>
  </si>
  <si>
    <t>R</t>
  </si>
  <si>
    <t>Clendening</t>
  </si>
  <si>
    <t>Andrew</t>
  </si>
  <si>
    <t>Tainer</t>
  </si>
  <si>
    <t>Ashlie</t>
  </si>
  <si>
    <t>Oksendahl</t>
  </si>
  <si>
    <t>Hans</t>
  </si>
  <si>
    <t>Chakalian</t>
  </si>
  <si>
    <t>Paul</t>
  </si>
  <si>
    <t>W</t>
  </si>
  <si>
    <t>Hruska</t>
  </si>
  <si>
    <t>Rhianna</t>
  </si>
  <si>
    <t>Asian</t>
  </si>
  <si>
    <t>Presler</t>
  </si>
  <si>
    <t>April</t>
  </si>
  <si>
    <t>Z</t>
  </si>
  <si>
    <t>Fuller</t>
  </si>
  <si>
    <t>Wyatt</t>
  </si>
  <si>
    <t>Allison</t>
  </si>
  <si>
    <t>Ely</t>
  </si>
  <si>
    <t>Conrad</t>
  </si>
  <si>
    <t>Goodwin</t>
  </si>
  <si>
    <t>Madeline</t>
  </si>
  <si>
    <t>May</t>
  </si>
  <si>
    <t>Heather</t>
  </si>
  <si>
    <t>Carter</t>
  </si>
  <si>
    <t>Joshua</t>
  </si>
  <si>
    <t>Morra</t>
  </si>
  <si>
    <t>Dodder</t>
  </si>
  <si>
    <t>Kristin</t>
  </si>
  <si>
    <t>Burgess</t>
  </si>
  <si>
    <t>Joseph</t>
  </si>
  <si>
    <t>Williams</t>
  </si>
  <si>
    <t>Daron</t>
  </si>
  <si>
    <t>Edwards</t>
  </si>
  <si>
    <t>Cory</t>
  </si>
  <si>
    <t>Poirrier</t>
  </si>
  <si>
    <t>Alyssa</t>
  </si>
  <si>
    <t>McCullough</t>
  </si>
  <si>
    <t>Scott</t>
  </si>
  <si>
    <t>Jensen</t>
  </si>
  <si>
    <t>Janice</t>
  </si>
  <si>
    <t>Krossen</t>
  </si>
  <si>
    <t>Kennedy</t>
  </si>
  <si>
    <t>Taylor</t>
  </si>
  <si>
    <t>Gregory</t>
  </si>
  <si>
    <t>Boderck</t>
  </si>
  <si>
    <t>Michele</t>
  </si>
  <si>
    <t>Simmons</t>
  </si>
  <si>
    <t>Jessie</t>
  </si>
  <si>
    <t>Spray</t>
  </si>
  <si>
    <t>Christina</t>
  </si>
  <si>
    <t>Trujillo</t>
  </si>
  <si>
    <t>Shanyese</t>
  </si>
  <si>
    <t>Hispanic/Latino</t>
  </si>
  <si>
    <t>Hobbs</t>
  </si>
  <si>
    <t>Ryan</t>
  </si>
  <si>
    <t>Rhoads</t>
  </si>
  <si>
    <t>Anna</t>
  </si>
  <si>
    <t>Keon</t>
  </si>
  <si>
    <t>Sarah</t>
  </si>
  <si>
    <t>Dubble</t>
  </si>
  <si>
    <t>Harpe</t>
  </si>
  <si>
    <t>Jessica</t>
  </si>
  <si>
    <t>Haenke</t>
  </si>
  <si>
    <t>Christy</t>
  </si>
  <si>
    <t>Collins</t>
  </si>
  <si>
    <t>Caroline</t>
  </si>
  <si>
    <t>Youckton</t>
  </si>
  <si>
    <t>American Indian</t>
  </si>
  <si>
    <t>Penn</t>
  </si>
  <si>
    <t>Candace</t>
  </si>
  <si>
    <t>Coster</t>
  </si>
  <si>
    <t>Osterhoudt</t>
  </si>
  <si>
    <t>Logan</t>
  </si>
  <si>
    <t>Skinner</t>
  </si>
  <si>
    <t>Molly</t>
  </si>
  <si>
    <t>Bassit Lavorini</t>
  </si>
  <si>
    <t>Juliana</t>
  </si>
  <si>
    <t>Zentmyer</t>
  </si>
  <si>
    <t>Jennifer</t>
  </si>
  <si>
    <t>Krock</t>
  </si>
  <si>
    <t>Denzler</t>
  </si>
  <si>
    <t>Allie</t>
  </si>
  <si>
    <t>Yogev</t>
  </si>
  <si>
    <t>Yonit</t>
  </si>
  <si>
    <t>Goodenough</t>
  </si>
  <si>
    <t>Ann</t>
  </si>
  <si>
    <t>Thurston</t>
  </si>
  <si>
    <t>Ruth</t>
  </si>
  <si>
    <t>Sara</t>
  </si>
  <si>
    <t>Baum</t>
  </si>
  <si>
    <t>Thomason</t>
  </si>
  <si>
    <t>Kathryn</t>
  </si>
  <si>
    <t>Sahli</t>
  </si>
  <si>
    <t>Natalie</t>
  </si>
  <si>
    <t>Ferrario</t>
  </si>
  <si>
    <t>Arianna</t>
  </si>
  <si>
    <t>Wilson</t>
  </si>
  <si>
    <t>Melinda</t>
  </si>
  <si>
    <t>Clumpner</t>
  </si>
  <si>
    <t>Graham</t>
  </si>
  <si>
    <t>Newhouse</t>
  </si>
  <si>
    <t>Jeremiah</t>
  </si>
  <si>
    <t>Holmes</t>
  </si>
  <si>
    <t>Jason</t>
  </si>
  <si>
    <t>Polhemus</t>
  </si>
  <si>
    <t>Leah</t>
  </si>
  <si>
    <t>Baird</t>
  </si>
  <si>
    <t>Kendra</t>
  </si>
  <si>
    <t>Jermer</t>
  </si>
  <si>
    <t>Karin</t>
  </si>
  <si>
    <t>Trageser</t>
  </si>
  <si>
    <t>Hannah</t>
  </si>
  <si>
    <t>Pecor</t>
  </si>
  <si>
    <t>Sandra</t>
  </si>
  <si>
    <t>Rios</t>
  </si>
  <si>
    <t>Lissette</t>
  </si>
  <si>
    <t>Gilliom</t>
  </si>
  <si>
    <t>Sadie</t>
  </si>
  <si>
    <t>Zang</t>
  </si>
  <si>
    <t>Mike</t>
  </si>
  <si>
    <t>Atwood</t>
  </si>
  <si>
    <t>Tristin</t>
  </si>
  <si>
    <t>Harrison</t>
  </si>
  <si>
    <t>Lisa</t>
  </si>
  <si>
    <t>Fae</t>
  </si>
  <si>
    <t>Annika</t>
  </si>
  <si>
    <t>Cracknell</t>
  </si>
  <si>
    <t>Paula</t>
  </si>
  <si>
    <t>Weibel</t>
  </si>
  <si>
    <t>Whitney</t>
  </si>
  <si>
    <t>Korenowsky</t>
  </si>
  <si>
    <t>Rebekah</t>
  </si>
  <si>
    <t>Johnson</t>
  </si>
  <si>
    <t>Richard</t>
  </si>
  <si>
    <t>Betsy</t>
  </si>
  <si>
    <t>Detering</t>
  </si>
  <si>
    <t>Brandt</t>
  </si>
  <si>
    <t>Martin</t>
  </si>
  <si>
    <t>Seth</t>
  </si>
  <si>
    <t>Basso</t>
  </si>
  <si>
    <t>Aubree</t>
  </si>
  <si>
    <t>Gribble</t>
  </si>
  <si>
    <t>Helen</t>
  </si>
  <si>
    <t>Maughan</t>
  </si>
  <si>
    <t>Ahmed</t>
  </si>
  <si>
    <t>Anam</t>
  </si>
  <si>
    <t>Conley</t>
  </si>
  <si>
    <t>DECISION DATE</t>
  </si>
  <si>
    <t>GRE VERBAL</t>
  </si>
  <si>
    <t>GRE QUANT</t>
  </si>
  <si>
    <t>TOEFL</t>
  </si>
  <si>
    <t>UG INSTITUTION</t>
  </si>
  <si>
    <t>Intstitution Type</t>
  </si>
  <si>
    <t>UG major</t>
  </si>
  <si>
    <t>city at time of app</t>
  </si>
  <si>
    <t>state at time of app</t>
  </si>
  <si>
    <t>APP COMPLETE DATE</t>
  </si>
  <si>
    <t>DENY</t>
  </si>
  <si>
    <t>ADMIT</t>
  </si>
  <si>
    <t>ADMIT - NOT COMING</t>
  </si>
  <si>
    <t>VERBAL %</t>
  </si>
  <si>
    <t>QUANT %</t>
  </si>
  <si>
    <t>Evergreen alum or student</t>
  </si>
  <si>
    <t>University of Wisconsin - Parkside</t>
  </si>
  <si>
    <t>WI</t>
  </si>
  <si>
    <t>Kenosha</t>
  </si>
  <si>
    <t>Colleague/Friend, gradschools.com</t>
  </si>
  <si>
    <t>Sociology/Anthropology</t>
  </si>
  <si>
    <t>Christopher Newport University</t>
  </si>
  <si>
    <t>Y</t>
  </si>
  <si>
    <t>VA</t>
  </si>
  <si>
    <t>Lanexa</t>
  </si>
  <si>
    <t>MES website</t>
  </si>
  <si>
    <t>Sociology</t>
  </si>
  <si>
    <t>Tufts University</t>
  </si>
  <si>
    <t>WA</t>
  </si>
  <si>
    <t>Camano Island</t>
  </si>
  <si>
    <t>Colleague/Friend, MES website</t>
  </si>
  <si>
    <t>Environmental Studies</t>
  </si>
  <si>
    <t>New College of Florida</t>
  </si>
  <si>
    <t>Seattle</t>
  </si>
  <si>
    <t>Biology, Environmental Science</t>
  </si>
  <si>
    <t>University of Portland</t>
  </si>
  <si>
    <t>OR</t>
  </si>
  <si>
    <t>Portland</t>
  </si>
  <si>
    <t>Political Science</t>
  </si>
  <si>
    <t>University of Washington</t>
  </si>
  <si>
    <t>Spokane</t>
  </si>
  <si>
    <t>Psychology</t>
  </si>
  <si>
    <t>University of Puget Sound</t>
  </si>
  <si>
    <t>Tacoma</t>
  </si>
  <si>
    <t>Spanish</t>
  </si>
  <si>
    <t>Other Spanish/Hispanic/Latino</t>
  </si>
  <si>
    <t>Biology</t>
  </si>
  <si>
    <t>Saint Martin's University</t>
  </si>
  <si>
    <t>Lacey</t>
  </si>
  <si>
    <t>Willamette University</t>
  </si>
  <si>
    <t>Bainbridge Island</t>
  </si>
  <si>
    <t>On campus c/o Sustainable Prisons Pjct + WNPS collab</t>
  </si>
  <si>
    <t>Oly campus November, 2013</t>
  </si>
  <si>
    <t>Landscape Horticulture Design</t>
  </si>
  <si>
    <t>Colorado State University</t>
  </si>
  <si>
    <t>Fircrest</t>
  </si>
  <si>
    <t>College of Charleston</t>
  </si>
  <si>
    <t>SC</t>
  </si>
  <si>
    <t>Isle of Palms</t>
  </si>
  <si>
    <t>Professor</t>
  </si>
  <si>
    <t>The Evergreen State College</t>
  </si>
  <si>
    <t>Aberdeen</t>
  </si>
  <si>
    <t>Pychology</t>
  </si>
  <si>
    <t>University of Oregon</t>
  </si>
  <si>
    <t>Tualatin</t>
  </si>
  <si>
    <t>Environmental Science</t>
  </si>
  <si>
    <t>University of Connecticut</t>
  </si>
  <si>
    <t>CT</t>
  </si>
  <si>
    <t>New Britain</t>
  </si>
  <si>
    <t>NY</t>
  </si>
  <si>
    <t>December 2013/ The Evergreen State College</t>
  </si>
  <si>
    <t>Event/Fair MES attended/hosted</t>
  </si>
  <si>
    <t>Biology/ Chemistry</t>
  </si>
  <si>
    <t>HI</t>
  </si>
  <si>
    <t>Wahiawa</t>
  </si>
  <si>
    <t>Colleague/Friend, Evergreen alum or student</t>
  </si>
  <si>
    <t>Biology-Cell Emphasis</t>
  </si>
  <si>
    <t>Western Washington University</t>
  </si>
  <si>
    <t>Bellingham</t>
  </si>
  <si>
    <t>Nicaraguen</t>
  </si>
  <si>
    <t>Mexican, Mexican American, Chicano</t>
  </si>
  <si>
    <t>relative is an Alumni</t>
  </si>
  <si>
    <t>Other source</t>
  </si>
  <si>
    <t>University of California Riverside</t>
  </si>
  <si>
    <t>CA</t>
  </si>
  <si>
    <t>Downey</t>
  </si>
  <si>
    <t>Have met with Gail Wootan twice at Humboldt State</t>
  </si>
  <si>
    <t>MES website, Other source</t>
  </si>
  <si>
    <t>Humboldt State University</t>
  </si>
  <si>
    <t>Arcata</t>
  </si>
  <si>
    <t>Watched Heroes of the High Frontier, learned Nalini Nadkarni taught at Evergreen.</t>
  </si>
  <si>
    <t>Biology, Ecology emphasis</t>
  </si>
  <si>
    <t>Minnesota State University, Mankato</t>
  </si>
  <si>
    <t>Port Townsend</t>
  </si>
  <si>
    <t>International Studies</t>
  </si>
  <si>
    <t>University of Alabama at Birmingham</t>
  </si>
  <si>
    <t>Olympia</t>
  </si>
  <si>
    <t>Political Science/Liberal Arts</t>
  </si>
  <si>
    <t>Northwestern State University</t>
  </si>
  <si>
    <t>LA</t>
  </si>
  <si>
    <t>Donaldsonville</t>
  </si>
  <si>
    <t>Colleague/Friend</t>
  </si>
  <si>
    <t>Ashford University</t>
  </si>
  <si>
    <t>Doing a project in high school searching for colleges.</t>
  </si>
  <si>
    <t>Environmental Biology</t>
  </si>
  <si>
    <t>SUNY College of Environemtal Science and Forestry</t>
  </si>
  <si>
    <t>Oneonta</t>
  </si>
  <si>
    <t>Chemistry</t>
  </si>
  <si>
    <t>Public Administration</t>
  </si>
  <si>
    <t>CSU - San Bernardino</t>
  </si>
  <si>
    <t>Oakley</t>
  </si>
  <si>
    <t>TIV</t>
  </si>
  <si>
    <t>AF</t>
  </si>
  <si>
    <t>U.S Embassy Staff at Education Advising Center.</t>
  </si>
  <si>
    <t>Other source, Supervisor</t>
  </si>
  <si>
    <t>Geography and Environmental Management</t>
  </si>
  <si>
    <t>University of Abuja - FCT Nigeria</t>
  </si>
  <si>
    <t>MES website, Professor</t>
  </si>
  <si>
    <t>Biochemical Engineering</t>
  </si>
  <si>
    <t>gradschools.com</t>
  </si>
  <si>
    <t>Wake Forest University</t>
  </si>
  <si>
    <t>NJ</t>
  </si>
  <si>
    <t>Chatham</t>
  </si>
  <si>
    <t>Moclips</t>
  </si>
  <si>
    <t>Enrolled Cherokee</t>
  </si>
  <si>
    <t>AI, W</t>
  </si>
  <si>
    <t>George Fox University</t>
  </si>
  <si>
    <t>Toledo</t>
  </si>
  <si>
    <t>Colleague/Friend, Evergreen alum or student, MES website, Professor, gradschools.com</t>
  </si>
  <si>
    <t>Philosophy</t>
  </si>
  <si>
    <t>Gonzaga University</t>
  </si>
  <si>
    <t>Biological Sciences</t>
  </si>
  <si>
    <t>Kent State University</t>
  </si>
  <si>
    <t>Korean</t>
  </si>
  <si>
    <t>AP</t>
  </si>
  <si>
    <t>Binghamton University</t>
  </si>
  <si>
    <t>Binghamton</t>
  </si>
  <si>
    <t>MI</t>
  </si>
  <si>
    <t>Trenton</t>
  </si>
  <si>
    <t>November, 2013 at ESC Tacoma Campus</t>
  </si>
  <si>
    <t>Jamestown S'Klallam Tribe</t>
  </si>
  <si>
    <t>AI</t>
  </si>
  <si>
    <t>Tribal Governance</t>
  </si>
  <si>
    <t>Port Angeles</t>
  </si>
  <si>
    <t>Used Google.</t>
  </si>
  <si>
    <t>Geography</t>
  </si>
  <si>
    <t>Stockholms Universitet (Stockholm University)</t>
  </si>
  <si>
    <t>Taby</t>
  </si>
  <si>
    <t>Colleague/Friend, Supervisor</t>
  </si>
  <si>
    <t>AF, W</t>
  </si>
  <si>
    <t>Evergreen alum or student, MES website</t>
  </si>
  <si>
    <t>Anthropology</t>
  </si>
  <si>
    <t>Thai</t>
  </si>
  <si>
    <t>AP, N, W</t>
  </si>
  <si>
    <t>Talked to Gail Wootan at the University of California, Santa Cruz Graduate School Fair</t>
  </si>
  <si>
    <t>Environmental Studies and Anthropology</t>
  </si>
  <si>
    <t>University of California, Santa Cruz</t>
  </si>
  <si>
    <t>Santa Cruz</t>
  </si>
  <si>
    <t>Rockaway Park</t>
  </si>
  <si>
    <t>Conservation and Wildlife Management</t>
  </si>
  <si>
    <t>Delaware Valley College</t>
  </si>
  <si>
    <t>Tumwater</t>
  </si>
  <si>
    <t>Colleague/Friend, Evergreen alum or student, MES website, Professor</t>
  </si>
  <si>
    <t>Mathematics</t>
  </si>
  <si>
    <t>CO</t>
  </si>
  <si>
    <t>Colorado Springs</t>
  </si>
  <si>
    <t>Elementary Education</t>
  </si>
  <si>
    <t>Central Washington University</t>
  </si>
  <si>
    <t>Kirkland</t>
  </si>
  <si>
    <t>Interdisciplinary Studies</t>
  </si>
  <si>
    <t>Puyallup</t>
  </si>
  <si>
    <t>Valdosta State University</t>
  </si>
  <si>
    <t>Lakewood</t>
  </si>
  <si>
    <t>Eastern Washington University</t>
  </si>
  <si>
    <t>Chehalis</t>
  </si>
  <si>
    <t>Spanish Language and Literature</t>
  </si>
  <si>
    <t>Southern Oregon University</t>
  </si>
  <si>
    <t>Grants Pass</t>
  </si>
  <si>
    <t>google search</t>
  </si>
  <si>
    <t>Biology and Environmental Studies</t>
  </si>
  <si>
    <t>Elmira College</t>
  </si>
  <si>
    <t>Ballston Lake</t>
  </si>
  <si>
    <t>Natural Science Biology</t>
  </si>
  <si>
    <t>Colleague/Friend, Evergreen alum or student, Professor</t>
  </si>
  <si>
    <t>Sociology, Ethnography and Communications</t>
  </si>
  <si>
    <t>Evergreen State College</t>
  </si>
  <si>
    <t>Kent</t>
  </si>
  <si>
    <t>Segal AmeriCorps</t>
  </si>
  <si>
    <t>Other website</t>
  </si>
  <si>
    <t>Women's Studies</t>
  </si>
  <si>
    <t>SUNY Purchase</t>
  </si>
  <si>
    <t>Brooklyn</t>
  </si>
  <si>
    <t>Seattle University</t>
  </si>
  <si>
    <t>Shoreline</t>
  </si>
  <si>
    <t>Earth &amp; Environmental Sciences</t>
  </si>
  <si>
    <t>Susquehanna University</t>
  </si>
  <si>
    <t>PA</t>
  </si>
  <si>
    <t>Selinsgrove</t>
  </si>
  <si>
    <t>Chemistry/Molecular Biology</t>
  </si>
  <si>
    <t>Geology</t>
  </si>
  <si>
    <t>Oregon State University</t>
  </si>
  <si>
    <t>TESC, Dec 2013</t>
  </si>
  <si>
    <t>Event/Fair MES attended/hosted, Evergreen alum or student, MES website</t>
  </si>
  <si>
    <t>Liberal Arts</t>
  </si>
  <si>
    <t>Auburn</t>
  </si>
  <si>
    <t>Animal Science</t>
  </si>
  <si>
    <t>The University of Rhode Island</t>
  </si>
  <si>
    <t>My sister applied for Undergraduate studies</t>
  </si>
  <si>
    <t>Colleague/Friend, Other source, Professor</t>
  </si>
  <si>
    <t>Hobart and William Smith Colleges</t>
  </si>
  <si>
    <t>Santa Monica</t>
  </si>
  <si>
    <t>Irish</t>
  </si>
  <si>
    <t>Evergreen alum or student, Professor</t>
  </si>
  <si>
    <t>The Evergeen State College</t>
  </si>
  <si>
    <t>Orondo</t>
  </si>
  <si>
    <t>University of Wisconsin La Crosse</t>
  </si>
  <si>
    <t>ferndale</t>
  </si>
  <si>
    <t>Slippery Rock University</t>
  </si>
  <si>
    <t>Armenian</t>
  </si>
  <si>
    <t>University of Alaska Southeast</t>
  </si>
  <si>
    <t>AK</t>
  </si>
  <si>
    <t>Juneau</t>
  </si>
  <si>
    <t>University of California at Santa Barbara</t>
  </si>
  <si>
    <t>Berkeley</t>
  </si>
  <si>
    <t>Loveland</t>
  </si>
  <si>
    <t>Washington State University</t>
  </si>
  <si>
    <t>Gig Harbor</t>
  </si>
  <si>
    <t>American Public University</t>
  </si>
  <si>
    <t>AZ</t>
  </si>
  <si>
    <t>Glendale</t>
  </si>
  <si>
    <t>Brazilian</t>
  </si>
  <si>
    <t>Google</t>
  </si>
  <si>
    <t>International Relations</t>
  </si>
  <si>
    <t>Pontifcia Universidade Catolica de Sao Paulo</t>
  </si>
  <si>
    <t>University of Washington Tacoma</t>
  </si>
  <si>
    <t>Bothell</t>
  </si>
  <si>
    <t>I have been wanting to attend Evergreen for a while</t>
  </si>
  <si>
    <t>Northern Kentucky University</t>
  </si>
  <si>
    <t>IL</t>
  </si>
  <si>
    <t>Scott AFB</t>
  </si>
  <si>
    <t>Asian Indian</t>
  </si>
  <si>
    <t>Environmental Studies, English and French</t>
  </si>
  <si>
    <t>Buffalo</t>
  </si>
  <si>
    <t>EVERGRAD-ETHNIC_OTHER</t>
  </si>
  <si>
    <t>EVERGRAD-ASIAN_ETHNIC</t>
  </si>
  <si>
    <t>EVERGRAD-ETHNIC_ENROLLED_TRIBE</t>
  </si>
  <si>
    <t>EVERGRAD-ETHNIC</t>
  </si>
  <si>
    <t>EVERGRAD-SPANISH_OTHER</t>
  </si>
  <si>
    <t>EVERGRAD-SPANISH_ETHNIC</t>
  </si>
  <si>
    <t>EVERGRAD-HISPANIC_YN</t>
  </si>
  <si>
    <t>Abuja</t>
  </si>
  <si>
    <t>Nigeria</t>
  </si>
  <si>
    <t>AmeriCorps</t>
  </si>
  <si>
    <t>McNair Scholar</t>
  </si>
  <si>
    <t>RPCV</t>
  </si>
  <si>
    <t>UG EARNED DATE</t>
  </si>
  <si>
    <t>WRITING %</t>
  </si>
  <si>
    <t>GRE WRITING</t>
  </si>
  <si>
    <t>HOW HEARD?</t>
  </si>
  <si>
    <t>WHICH EVENT?</t>
  </si>
  <si>
    <t>OTHER?</t>
  </si>
  <si>
    <t>WHAT WEBSITE?</t>
  </si>
  <si>
    <t>Biology &amp; English</t>
  </si>
  <si>
    <t>CUM GPA</t>
  </si>
  <si>
    <t>LAST 90 GPA</t>
  </si>
  <si>
    <t>N/A</t>
  </si>
  <si>
    <t>40</t>
  </si>
  <si>
    <t>36</t>
  </si>
  <si>
    <t>84</t>
  </si>
  <si>
    <t>73</t>
  </si>
  <si>
    <t>70</t>
  </si>
  <si>
    <t>5</t>
  </si>
  <si>
    <t>45</t>
  </si>
  <si>
    <t>57</t>
  </si>
  <si>
    <t>15</t>
  </si>
  <si>
    <t>49</t>
  </si>
  <si>
    <t>75</t>
  </si>
  <si>
    <t>54</t>
  </si>
  <si>
    <t>78</t>
  </si>
  <si>
    <t>non WA public</t>
  </si>
  <si>
    <t>WA public</t>
  </si>
  <si>
    <t>International</t>
  </si>
  <si>
    <t>Online for profit</t>
  </si>
  <si>
    <t>non WA private</t>
  </si>
  <si>
    <t>SUNY Buffalo</t>
  </si>
  <si>
    <t>WA private</t>
  </si>
  <si>
    <t>non WA private for profit</t>
  </si>
  <si>
    <t>Carrion</t>
  </si>
  <si>
    <t>University of New  Mexico</t>
  </si>
  <si>
    <t>Albuquerque</t>
  </si>
  <si>
    <t>NM</t>
  </si>
  <si>
    <t>Human Development and Family Relations</t>
  </si>
  <si>
    <t>Everett</t>
  </si>
  <si>
    <t>University of Georgia</t>
  </si>
  <si>
    <t>Tuskegee</t>
  </si>
  <si>
    <t>AL</t>
  </si>
  <si>
    <t>Ecology</t>
  </si>
  <si>
    <t>University of Michigan-Dearborn</t>
  </si>
  <si>
    <t>Ohio University</t>
  </si>
  <si>
    <t>Athens</t>
  </si>
  <si>
    <t>OH</t>
  </si>
  <si>
    <t>Environmental Geology</t>
  </si>
  <si>
    <t>Molecular Biology</t>
  </si>
  <si>
    <t>Native American Studies</t>
  </si>
  <si>
    <t>Edinboro University of Pennsylvania</t>
  </si>
  <si>
    <t>Environmental Science &amp; Biology</t>
  </si>
  <si>
    <t xml:space="preserve">Erie </t>
  </si>
  <si>
    <t>through contacting Gail Wootan regarding graduate opportunities</t>
  </si>
  <si>
    <t>Colleague/Friend, MES website, Professor</t>
  </si>
  <si>
    <t>Collegue/Friend, MES website</t>
  </si>
  <si>
    <t>ADMIT - 2013 DEFER</t>
  </si>
  <si>
    <t>ADMIT -2013 DEFER NOT COMING</t>
  </si>
  <si>
    <t>ADMIT - DEFER TO 2015</t>
  </si>
  <si>
    <t>ADMIT - 2013 DEFER NOT COMING</t>
  </si>
  <si>
    <t>Liberal Arts, Sociology and Philosophy</t>
  </si>
  <si>
    <t>Sustainability Studies</t>
  </si>
  <si>
    <t>Mechanical Engineering</t>
  </si>
  <si>
    <t>Business Administration</t>
  </si>
  <si>
    <t>Environmental Studies Ecosystem</t>
  </si>
  <si>
    <t>English &amp; History</t>
  </si>
  <si>
    <t>Environmental Science and Policy</t>
  </si>
  <si>
    <t>Seattle Pacific University</t>
  </si>
  <si>
    <t>Sweden</t>
  </si>
  <si>
    <t>Nursing</t>
  </si>
  <si>
    <t>AVERAGES</t>
  </si>
  <si>
    <t>DECISION</t>
  </si>
  <si>
    <t>residents</t>
  </si>
  <si>
    <t>nonres</t>
  </si>
  <si>
    <t>disputed</t>
  </si>
  <si>
    <t>range</t>
  </si>
  <si>
    <t>17-55</t>
  </si>
  <si>
    <t>resident</t>
  </si>
  <si>
    <t>144-165</t>
  </si>
  <si>
    <t>21-95</t>
  </si>
  <si>
    <t>2.645-4.0</t>
  </si>
  <si>
    <t>2.39-3.91</t>
  </si>
  <si>
    <t>137-160</t>
  </si>
  <si>
    <t>3-78</t>
  </si>
  <si>
    <t>2.5-5.5</t>
  </si>
  <si>
    <t>7-97</t>
  </si>
  <si>
    <t>median</t>
  </si>
  <si>
    <t>average</t>
  </si>
  <si>
    <t>Grand Total</t>
  </si>
  <si>
    <t>Row Labels</t>
  </si>
  <si>
    <t>Count of LAST_NAME</t>
  </si>
  <si>
    <t>RESIDENCY</t>
  </si>
  <si>
    <t>Total</t>
  </si>
  <si>
    <t>%</t>
  </si>
  <si>
    <t>INTERNATIONAL</t>
  </si>
  <si>
    <t>NONRESIDENT</t>
  </si>
  <si>
    <t>RESIDENT</t>
  </si>
  <si>
    <t>ETHNICITY</t>
  </si>
  <si>
    <t>TOTAL REGISTERED STUDENTS</t>
  </si>
  <si>
    <t>Students of Color</t>
  </si>
  <si>
    <t>Average Age</t>
  </si>
  <si>
    <t>Median Age</t>
  </si>
  <si>
    <t>Age Range</t>
  </si>
  <si>
    <t>Service</t>
  </si>
  <si>
    <t>Veteran</t>
  </si>
  <si>
    <t>SCORES (of those with)</t>
  </si>
  <si>
    <t>AVG</t>
  </si>
  <si>
    <t>percentile</t>
  </si>
  <si>
    <t>n/a</t>
  </si>
  <si>
    <t>GRE - VERBAL</t>
  </si>
  <si>
    <t>GRE - QUANT</t>
  </si>
  <si>
    <t>GRE - ESSAY</t>
  </si>
  <si>
    <t>UG LAST 90CR GPA</t>
  </si>
  <si>
    <t>UG degree earned date</t>
  </si>
  <si>
    <t>WA cities at time of app</t>
  </si>
  <si>
    <t>Ferndale</t>
  </si>
  <si>
    <t>Institution type</t>
  </si>
  <si>
    <t>UG institution</t>
  </si>
  <si>
    <t>University of California, Santa Barbara</t>
  </si>
  <si>
    <t>UG major (self-reported; double majors listed separately)</t>
  </si>
  <si>
    <t>English</t>
  </si>
  <si>
    <t>Environmental Policy</t>
  </si>
  <si>
    <t>Earth Science</t>
  </si>
  <si>
    <t>Wilmes</t>
  </si>
  <si>
    <t>DENY AVG</t>
  </si>
  <si>
    <t>Fall 2014 MES cohort demographics 10/14/14</t>
  </si>
  <si>
    <t>18-55</t>
  </si>
  <si>
    <t>3-84</t>
  </si>
  <si>
    <t>2-5.5</t>
  </si>
  <si>
    <t>12-99</t>
  </si>
  <si>
    <t>6-97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</si>
</sst>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0" fillId="3" borderId="0" xfId="0" applyFill="1"/>
    <xf numFmtId="0" fontId="1" fillId="2" borderId="1" xfId="1" applyFont="1" applyFill="1" applyBorder="1" applyAlignment="1">
      <alignment horizontal="center"/>
    </xf>
    <xf numFmtId="0" fontId="0" fillId="3" borderId="1" xfId="0" applyFill="1" applyBorder="1"/>
    <xf numFmtId="0" fontId="1" fillId="0" borderId="1" xfId="1" applyFont="1" applyFill="1" applyBorder="1" applyAlignment="1">
      <alignment wrapText="1"/>
    </xf>
    <xf numFmtId="0" fontId="0" fillId="0" borderId="1" xfId="0" applyBorder="1"/>
    <xf numFmtId="164" fontId="1" fillId="0" borderId="1" xfId="1" applyNumberFormat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right" wrapText="1"/>
    </xf>
    <xf numFmtId="14" fontId="0" fillId="0" borderId="1" xfId="0" applyNumberFormat="1" applyBorder="1"/>
    <xf numFmtId="9" fontId="0" fillId="0" borderId="0" xfId="2" applyFont="1"/>
    <xf numFmtId="2" fontId="0" fillId="0" borderId="0" xfId="0" applyNumberFormat="1"/>
    <xf numFmtId="1" fontId="0" fillId="0" borderId="0" xfId="0" applyNumberFormat="1"/>
    <xf numFmtId="49" fontId="0" fillId="3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0" fontId="4" fillId="0" borderId="2" xfId="1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0" fontId="0" fillId="0" borderId="2" xfId="0" applyBorder="1"/>
    <xf numFmtId="0" fontId="4" fillId="2" borderId="1" xfId="1" applyFont="1" applyFill="1" applyBorder="1" applyAlignment="1">
      <alignment horizontal="center"/>
    </xf>
    <xf numFmtId="0" fontId="4" fillId="0" borderId="0" xfId="1" applyFont="1" applyFill="1" applyBorder="1" applyAlignment="1">
      <alignment wrapText="1"/>
    </xf>
    <xf numFmtId="0" fontId="1" fillId="0" borderId="2" xfId="1" applyFont="1" applyFill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 applyAlignment="1">
      <alignment horizontal="left"/>
    </xf>
    <xf numFmtId="0" fontId="0" fillId="4" borderId="1" xfId="0" applyFill="1" applyBorder="1" applyAlignment="1">
      <alignment horizontal="center"/>
    </xf>
    <xf numFmtId="9" fontId="4" fillId="4" borderId="1" xfId="2" applyFont="1" applyFill="1" applyBorder="1" applyAlignment="1">
      <alignment horizontal="center"/>
    </xf>
    <xf numFmtId="0" fontId="0" fillId="0" borderId="1" xfId="0" applyNumberFormat="1" applyBorder="1"/>
    <xf numFmtId="9" fontId="4" fillId="0" borderId="1" xfId="2" applyFont="1" applyBorder="1"/>
    <xf numFmtId="0" fontId="0" fillId="4" borderId="1" xfId="0" applyFill="1" applyBorder="1"/>
    <xf numFmtId="9" fontId="4" fillId="0" borderId="1" xfId="2" applyFont="1" applyFill="1" applyBorder="1"/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NumberFormat="1" applyFont="1" applyFill="1" applyBorder="1"/>
    <xf numFmtId="9" fontId="7" fillId="0" borderId="1" xfId="2" applyFont="1" applyFill="1" applyBorder="1"/>
    <xf numFmtId="0" fontId="0" fillId="0" borderId="1" xfId="0" applyNumberFormat="1" applyFill="1" applyBorder="1"/>
    <xf numFmtId="0" fontId="0" fillId="0" borderId="1" xfId="0" applyBorder="1" applyAlignment="1"/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/>
    <xf numFmtId="0" fontId="0" fillId="0" borderId="2" xfId="0" applyFill="1" applyBorder="1" applyAlignment="1">
      <alignment horizontal="left"/>
    </xf>
    <xf numFmtId="0" fontId="0" fillId="0" borderId="2" xfId="0" applyNumberFormat="1" applyFill="1" applyBorder="1"/>
    <xf numFmtId="9" fontId="4" fillId="0" borderId="2" xfId="2" applyFont="1" applyFill="1" applyBorder="1"/>
    <xf numFmtId="0" fontId="0" fillId="0" borderId="2" xfId="0" applyFill="1" applyBorder="1" applyAlignment="1"/>
    <xf numFmtId="49" fontId="0" fillId="0" borderId="1" xfId="0" applyNumberFormat="1" applyFill="1" applyBorder="1"/>
    <xf numFmtId="14" fontId="0" fillId="0" borderId="1" xfId="0" applyNumberFormat="1" applyFill="1" applyBorder="1"/>
    <xf numFmtId="0" fontId="0" fillId="0" borderId="0" xfId="0" applyFill="1"/>
    <xf numFmtId="0" fontId="0" fillId="0" borderId="2" xfId="0" applyFill="1" applyBorder="1"/>
    <xf numFmtId="0" fontId="1" fillId="0" borderId="0" xfId="1" applyFont="1" applyFill="1" applyBorder="1" applyAlignment="1">
      <alignment wrapText="1"/>
    </xf>
  </cellXfs>
  <cellStyles count="3">
    <cellStyle name="Normal" xfId="0" builtinId="0"/>
    <cellStyle name="Normal_Sheet1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ootan, Gail" refreshedDate="41900.658973032405" createdVersion="4" refreshedVersion="4" minRefreshableVersion="3" recordCount="45">
  <cacheSource type="worksheet">
    <worksheetSource ref="A1:AM46" sheet="Sheet3"/>
  </cacheSource>
  <cacheFields count="39">
    <cacheField name="LAST_NAME" numFmtId="0">
      <sharedItems/>
    </cacheField>
    <cacheField name="FIRST_NAME" numFmtId="0">
      <sharedItems/>
    </cacheField>
    <cacheField name="LAST 90 GPA" numFmtId="0">
      <sharedItems containsMixedTypes="1" containsNumber="1" minValue="2.645" maxValue="4"/>
    </cacheField>
    <cacheField name="CUM GPA" numFmtId="0">
      <sharedItems containsMixedTypes="1" containsNumber="1" minValue="2.39" maxValue="3.91"/>
    </cacheField>
    <cacheField name="GRE VERBAL" numFmtId="0">
      <sharedItems containsMixedTypes="1" containsNumber="1" containsInteger="1" minValue="144" maxValue="165"/>
    </cacheField>
    <cacheField name="VERBAL %" numFmtId="49">
      <sharedItems containsMixedTypes="1" containsNumber="1" containsInteger="1" minValue="21" maxValue="95"/>
    </cacheField>
    <cacheField name="GRE QUANT" numFmtId="0">
      <sharedItems containsMixedTypes="1" containsNumber="1" containsInteger="1" minValue="137" maxValue="160"/>
    </cacheField>
    <cacheField name="QUANT %" numFmtId="49">
      <sharedItems containsMixedTypes="1" containsNumber="1" containsInteger="1" minValue="3" maxValue="78"/>
    </cacheField>
    <cacheField name="GRE WRITING" numFmtId="0">
      <sharedItems containsMixedTypes="1" containsNumber="1" minValue="2.5" maxValue="5.5"/>
    </cacheField>
    <cacheField name="WRITING %" numFmtId="49">
      <sharedItems containsMixedTypes="1" containsNumber="1" containsInteger="1" minValue="7" maxValue="97"/>
    </cacheField>
    <cacheField name="TOEFL" numFmtId="0">
      <sharedItems containsNonDate="0" containsString="0" containsBlank="1"/>
    </cacheField>
    <cacheField name="APP COMPLETE DATE" numFmtId="164">
      <sharedItems containsSemiMixedTypes="0" containsNonDate="0" containsDate="1" containsString="0" minDate="2013-05-23T00:00:00" maxDate="2014-07-22T00:00:00"/>
    </cacheField>
    <cacheField name="DECISION" numFmtId="0">
      <sharedItems/>
    </cacheField>
    <cacheField name="RESD_CODE" numFmtId="0">
      <sharedItems/>
    </cacheField>
    <cacheField name="DECISION DATE" numFmtId="164">
      <sharedItems containsSemiMixedTypes="0" containsNonDate="0" containsDate="1" containsString="0" minDate="2014-03-19T00:00:00" maxDate="2014-08-26T00:00:00"/>
    </cacheField>
    <cacheField name="AGE" numFmtId="0">
      <sharedItems containsSemiMixedTypes="0" containsString="0" containsNumber="1" containsInteger="1" minValue="17" maxValue="52"/>
    </cacheField>
    <cacheField name="GENDER" numFmtId="0">
      <sharedItems/>
    </cacheField>
    <cacheField name="ETHN_DESC" numFmtId="0">
      <sharedItems count="5">
        <s v="White/Caucasian"/>
        <s v="Not Indicated"/>
        <s v="Hispanic/Latino"/>
        <s v="Asian"/>
        <s v="American Indian"/>
      </sharedItems>
    </cacheField>
    <cacheField name="VET_IND" numFmtId="0">
      <sharedItems/>
    </cacheField>
    <cacheField name="AmeriCorps" numFmtId="0">
      <sharedItems/>
    </cacheField>
    <cacheField name="UG INSTITUTION" numFmtId="0">
      <sharedItems count="34">
        <s v="University of Washington Tacoma"/>
        <s v="Delaware Valley College"/>
        <s v="University of California at Santa Barbara"/>
        <s v="University of Alaska Southeast"/>
        <s v="Slippery Rock University"/>
        <s v="University of Wisconsin La Crosse"/>
        <s v="University of Georgia"/>
        <s v="The Evergeen State College"/>
        <s v="Hobart and William Smith Colleges"/>
        <s v="The Evergreen State College"/>
        <s v="Oregon State University"/>
        <s v="Susquehanna University"/>
        <s v="Seattle University"/>
        <s v="Evergreen State College"/>
        <s v="University of Puget Sound"/>
        <s v="Southern Oregon University"/>
        <s v="University of Washington"/>
        <s v="Eastern Washington University"/>
        <s v="Valdosta State University"/>
        <s v="Central Washington University"/>
        <s v="University of California, Santa Cruz"/>
        <s v="Binghamton University"/>
        <s v="Ohio University"/>
        <s v="Kent State University"/>
        <s v="Gonzaga University"/>
        <s v="Ashford University"/>
        <s v="Minnesota State University, Mankato"/>
        <s v="Humboldt State University"/>
        <s v="Western Washington University"/>
        <s v="University of Oregon"/>
        <s v="Willamette University"/>
        <s v="Saint Martin's University"/>
        <s v="New College of Florida"/>
        <s v="Tufts University"/>
      </sharedItems>
    </cacheField>
    <cacheField name="Intstitution Type" numFmtId="0">
      <sharedItems count="5">
        <s v="WA public"/>
        <s v="non WA private"/>
        <s v="non WA public"/>
        <s v="WA private"/>
        <s v="non WA private for profit"/>
      </sharedItems>
    </cacheField>
    <cacheField name="city at time of app" numFmtId="0">
      <sharedItems count="32">
        <s v="Bothell"/>
        <s v="Loveland"/>
        <s v="Berkeley"/>
        <s v="Juneau"/>
        <s v="Tacoma"/>
        <s v="ferndale"/>
        <s v="Tuskegee"/>
        <s v="Orondo"/>
        <s v="Santa Monica"/>
        <s v="Olympia"/>
        <s v="Auburn"/>
        <s v="Aberdeen"/>
        <s v="Selinsgrove"/>
        <s v="Seattle"/>
        <s v="Kent"/>
        <s v="Lacey"/>
        <s v="Grants Pass"/>
        <s v="Chehalis"/>
        <s v="Lakewood"/>
        <s v="Kirkland"/>
        <s v="Santa Cruz"/>
        <s v="Port Angeles"/>
        <s v="Binghamton"/>
        <s v="Athens"/>
        <s v="Spokane"/>
        <s v="Moclips"/>
        <s v="Port Townsend"/>
        <s v="Arcata"/>
        <s v="Bellingham"/>
        <s v="Tualatin"/>
        <s v="Bainbridge Island"/>
        <s v="Camano Island"/>
      </sharedItems>
    </cacheField>
    <cacheField name="state at time of app" numFmtId="0">
      <sharedItems count="9">
        <s v="WA"/>
        <s v="CO"/>
        <s v="CA"/>
        <s v="AK"/>
        <s v="AL"/>
        <s v="PA"/>
        <s v="OR"/>
        <s v="NY"/>
        <s v="OH"/>
      </sharedItems>
    </cacheField>
    <cacheField name="McNair Scholar" numFmtId="0">
      <sharedItems/>
    </cacheField>
    <cacheField name="RPCV" numFmtId="0">
      <sharedItems/>
    </cacheField>
    <cacheField name="UG major" numFmtId="0">
      <sharedItems count="32">
        <s v="Environmental Science"/>
        <s v="Animal Science"/>
        <s v="Environmental Studies"/>
        <s v="Biology &amp; English"/>
        <s v="Biology"/>
        <s v="Political Science"/>
        <s v="Ecology"/>
        <s v="Liberal Arts"/>
        <s v="Sustainability Studies"/>
        <s v="Geology"/>
        <s v="Chemistry/Molecular Biology"/>
        <s v="Earth &amp; Environmental Sciences"/>
        <s v="Sociology, Ethnography and Communications"/>
        <s v="Natural Science Biology"/>
        <s v="Spanish Language and Literature"/>
        <s v="Business Administration"/>
        <s v="Elementary Education"/>
        <s v="Environmental Studies and Anthropology"/>
        <s v="Tribal Governance"/>
        <s v="Environmental Studies Ecosystem"/>
        <s v="Environmental Geology"/>
        <s v="Biological Sciences"/>
        <s v="Philosophy"/>
        <s v="Biochemical Engineering"/>
        <s v="Chemistry"/>
        <s v="Biology, Ecology emphasis"/>
        <s v="Environmental Science and Policy"/>
        <s v="Biology-Cell Emphasis"/>
        <s v="Biology/ Chemistry"/>
        <s v="Pychology"/>
        <s v="Psychology"/>
        <s v="Sociology"/>
      </sharedItems>
    </cacheField>
    <cacheField name="UG EARNED DATE" numFmtId="14">
      <sharedItems containsSemiMixedTypes="0" containsNonDate="0" containsDate="1" containsString="0" minDate="1986-05-01T00:00:00" maxDate="2014-09-02T00:00:00" count="27">
        <d v="2012-06-01T00:00:00"/>
        <d v="2007-05-01T00:00:00"/>
        <d v="2010-06-01T00:00:00"/>
        <d v="2013-12-01T00:00:00"/>
        <d v="2012-05-01T00:00:00"/>
        <d v="2011-06-01T00:00:00"/>
        <d v="2005-05-01T00:00:00"/>
        <d v="2009-03-01T00:00:00"/>
        <d v="2013-05-01T00:00:00"/>
        <d v="2013-06-01T00:00:00"/>
        <d v="2012-03-01T00:00:00"/>
        <d v="2014-09-01T00:00:00"/>
        <d v="2011-08-01T00:00:00"/>
        <d v="1995-06-01T00:00:00"/>
        <d v="2014-05-01T00:00:00"/>
        <d v="2014-06-01T00:00:00"/>
        <d v="2011-05-01T00:00:00"/>
        <d v="2005-12-01T00:00:00"/>
        <d v="2010-07-01T00:00:00"/>
        <d v="2010-05-01T00:00:00"/>
        <d v="2012-08-01T00:00:00"/>
        <d v="2014-03-01T00:00:00"/>
        <d v="2002-06-01T00:00:00"/>
        <d v="2012-12-01T00:00:00"/>
        <d v="2009-09-01T00:00:00"/>
        <d v="2011-03-01T00:00:00"/>
        <d v="1986-05-01T00:00:00"/>
      </sharedItems>
    </cacheField>
    <cacheField name="HOW HEARD?" numFmtId="0">
      <sharedItems/>
    </cacheField>
    <cacheField name="WHICH EVENT?" numFmtId="0">
      <sharedItems containsBlank="1"/>
    </cacheField>
    <cacheField name="OTHER?" numFmtId="0">
      <sharedItems containsBlank="1"/>
    </cacheField>
    <cacheField name="WHAT WEBSITE?" numFmtId="0">
      <sharedItems containsNonDate="0" containsString="0" containsBlank="1"/>
    </cacheField>
    <cacheField name="EVERGRAD-HISPANIC_YN" numFmtId="0">
      <sharedItems containsBlank="1"/>
    </cacheField>
    <cacheField name="EVERGRAD-SPANISH_ETHNIC" numFmtId="0">
      <sharedItems containsBlank="1"/>
    </cacheField>
    <cacheField name="EVERGRAD-SPANISH_OTHER" numFmtId="0">
      <sharedItems containsBlank="1"/>
    </cacheField>
    <cacheField name="EVERGRAD-ETHNIC" numFmtId="0">
      <sharedItems containsBlank="1"/>
    </cacheField>
    <cacheField name="EVERGRAD-ETHNIC_ENROLLED_TRIBE" numFmtId="0">
      <sharedItems containsBlank="1"/>
    </cacheField>
    <cacheField name="EVERGRAD-ASIAN_ETHNIC" numFmtId="0">
      <sharedItems containsBlank="1"/>
    </cacheField>
    <cacheField name="EVERGRAD-ETHNIC_OTHER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">
  <r>
    <s v="Baird"/>
    <s v="Kendra"/>
    <n v="2.9169999999999998"/>
    <n v="2.9"/>
    <n v="151"/>
    <n v="49"/>
    <n v="154"/>
    <n v="57"/>
    <n v="4"/>
    <n v="54"/>
    <m/>
    <d v="2014-04-01T00:00:00"/>
    <s v="ADMIT"/>
    <s v="R"/>
    <d v="2014-05-27T00:00:00"/>
    <n v="24"/>
    <s v="F"/>
    <x v="0"/>
    <s v=""/>
    <s v="N"/>
    <x v="0"/>
    <x v="0"/>
    <x v="0"/>
    <x v="0"/>
    <s v="N"/>
    <s v="N"/>
    <x v="0"/>
    <x v="0"/>
    <s v="MES website"/>
    <m/>
    <m/>
    <m/>
    <s v="N"/>
    <m/>
    <m/>
    <s v="W"/>
    <m/>
    <m/>
    <m/>
  </r>
  <r>
    <s v="Boderck"/>
    <s v="Michele"/>
    <n v="3.8"/>
    <n v="3.6347"/>
    <n v="159"/>
    <n v="81"/>
    <n v="155"/>
    <n v="61"/>
    <n v="3.5"/>
    <n v="35"/>
    <m/>
    <d v="2013-12-02T00:00:00"/>
    <s v="ADMIT"/>
    <s v="N"/>
    <d v="2014-04-21T00:00:00"/>
    <n v="28"/>
    <s v="F"/>
    <x v="0"/>
    <s v=""/>
    <s v="N"/>
    <x v="1"/>
    <x v="1"/>
    <x v="1"/>
    <x v="1"/>
    <s v="N"/>
    <s v="N"/>
    <x v="1"/>
    <x v="1"/>
    <s v="MES website"/>
    <m/>
    <m/>
    <m/>
    <s v="N"/>
    <m/>
    <m/>
    <s v="W"/>
    <m/>
    <m/>
    <m/>
  </r>
  <r>
    <s v="Burgess"/>
    <s v="Joseph"/>
    <n v="2.93"/>
    <n v="2.97"/>
    <n v="157"/>
    <n v="73"/>
    <n v="147"/>
    <n v="29"/>
    <n v="4"/>
    <n v="54"/>
    <m/>
    <d v="2014-02-18T00:00:00"/>
    <s v="ADMIT"/>
    <s v="N"/>
    <d v="2014-04-10T00:00:00"/>
    <n v="26"/>
    <s v="M"/>
    <x v="0"/>
    <s v=""/>
    <s v="N"/>
    <x v="2"/>
    <x v="2"/>
    <x v="2"/>
    <x v="2"/>
    <s v="N"/>
    <s v="N"/>
    <x v="2"/>
    <x v="2"/>
    <s v="Colleague/Friend"/>
    <m/>
    <m/>
    <m/>
    <s v="N"/>
    <m/>
    <m/>
    <s v="W"/>
    <m/>
    <m/>
    <m/>
  </r>
  <r>
    <s v="Carter"/>
    <s v="Joshua"/>
    <n v="3.077"/>
    <n v="3.41"/>
    <n v="165"/>
    <n v="95"/>
    <n v="160"/>
    <n v="78"/>
    <n v="4.5"/>
    <n v="78"/>
    <m/>
    <d v="2014-02-18T00:00:00"/>
    <s v="ADMIT"/>
    <s v="N"/>
    <d v="2014-04-02T00:00:00"/>
    <n v="28"/>
    <s v="M"/>
    <x v="0"/>
    <s v=""/>
    <s v="N"/>
    <x v="3"/>
    <x v="2"/>
    <x v="3"/>
    <x v="3"/>
    <s v="N"/>
    <s v="N"/>
    <x v="3"/>
    <x v="3"/>
    <s v="MES website"/>
    <m/>
    <m/>
    <m/>
    <s v="N"/>
    <m/>
    <m/>
    <s v="W"/>
    <m/>
    <m/>
    <m/>
  </r>
  <r>
    <s v="Christy"/>
    <s v="Joshua"/>
    <n v="3.95"/>
    <n v="3.7120000000000002"/>
    <n v="160"/>
    <n v="84"/>
    <n v="150"/>
    <n v="41"/>
    <n v="4"/>
    <n v="54"/>
    <m/>
    <d v="2014-02-05T00:00:00"/>
    <s v="ADMIT - 2013 DEFER"/>
    <s v="Z"/>
    <d v="2014-05-01T00:00:00"/>
    <n v="25"/>
    <s v="M"/>
    <x v="0"/>
    <s v=""/>
    <s v="N"/>
    <x v="4"/>
    <x v="2"/>
    <x v="4"/>
    <x v="0"/>
    <s v="N"/>
    <s v="N"/>
    <x v="4"/>
    <x v="4"/>
    <s v="MES website"/>
    <m/>
    <m/>
    <m/>
    <s v="N"/>
    <m/>
    <m/>
    <s v="W"/>
    <m/>
    <m/>
    <m/>
  </r>
  <r>
    <s v="Clumpner"/>
    <s v="Graham"/>
    <n v="2.7050000000000001"/>
    <n v="2.8069999999999999"/>
    <n v="153"/>
    <n v="58"/>
    <n v="143"/>
    <n v="15"/>
    <n v="5"/>
    <n v="93"/>
    <m/>
    <d v="2014-02-19T00:00:00"/>
    <s v="ADMIT"/>
    <s v="Z"/>
    <d v="2014-05-20T00:00:00"/>
    <n v="30"/>
    <s v="M"/>
    <x v="0"/>
    <s v="O"/>
    <s v="N"/>
    <x v="5"/>
    <x v="2"/>
    <x v="5"/>
    <x v="0"/>
    <s v="N"/>
    <s v="N"/>
    <x v="5"/>
    <x v="5"/>
    <s v="Evergreen alum or student, Professor"/>
    <m/>
    <m/>
    <m/>
    <s v="N"/>
    <m/>
    <m/>
    <s v="W"/>
    <m/>
    <m/>
    <m/>
  </r>
  <r>
    <s v="Collins"/>
    <s v="Caroline"/>
    <n v="3.5"/>
    <n v="3.35"/>
    <n v="160"/>
    <n v="83"/>
    <n v="152"/>
    <n v="52"/>
    <n v="3.5"/>
    <n v="30"/>
    <m/>
    <d v="2013-05-23T00:00:00"/>
    <s v="ADMIT - 2013 DEFER"/>
    <s v="R"/>
    <d v="2014-05-02T00:00:00"/>
    <n v="34"/>
    <s v="F"/>
    <x v="1"/>
    <s v=""/>
    <s v="Y"/>
    <x v="6"/>
    <x v="2"/>
    <x v="6"/>
    <x v="4"/>
    <s v="N"/>
    <s v="N"/>
    <x v="6"/>
    <x v="6"/>
    <s v="Colleague/Friend, MES website, Professor"/>
    <m/>
    <m/>
    <m/>
    <m/>
    <m/>
    <m/>
    <m/>
    <m/>
    <m/>
    <m/>
  </r>
  <r>
    <s v="Conley"/>
    <s v="Andrew"/>
    <s v="N/A"/>
    <s v="N/A"/>
    <n v="152"/>
    <n v="54"/>
    <n v="145"/>
    <n v="21"/>
    <n v="2.5"/>
    <n v="7"/>
    <m/>
    <d v="2014-07-14T00:00:00"/>
    <s v="ADMIT"/>
    <s v="R"/>
    <d v="2014-08-25T00:00:00"/>
    <n v="48"/>
    <s v="M"/>
    <x v="0"/>
    <s v=""/>
    <s v="N"/>
    <x v="7"/>
    <x v="0"/>
    <x v="7"/>
    <x v="0"/>
    <s v="N"/>
    <s v="N"/>
    <x v="7"/>
    <x v="7"/>
    <s v="Evergreen alum or student, Professor"/>
    <m/>
    <m/>
    <m/>
    <s v="N"/>
    <m/>
    <m/>
    <s v="N"/>
    <m/>
    <m/>
    <s v="Irish"/>
  </r>
  <r>
    <s v="Coster"/>
    <s v="Caroline"/>
    <n v="3.3839999999999999"/>
    <n v="3.44"/>
    <n v="149"/>
    <s v="40"/>
    <n v="138"/>
    <s v="5"/>
    <n v="4"/>
    <s v="54"/>
    <m/>
    <d v="2014-01-17T00:00:00"/>
    <s v="ADMIT"/>
    <s v="N"/>
    <d v="2014-05-02T00:00:00"/>
    <n v="23"/>
    <s v="F"/>
    <x v="0"/>
    <s v=""/>
    <s v="N"/>
    <x v="8"/>
    <x v="1"/>
    <x v="8"/>
    <x v="2"/>
    <s v="N"/>
    <s v="N"/>
    <x v="2"/>
    <x v="8"/>
    <s v="Colleague/Friend, Other source, Professor"/>
    <m/>
    <s v="My sister applied for Undergraduate studies"/>
    <m/>
    <s v="N"/>
    <m/>
    <m/>
    <s v="W"/>
    <m/>
    <m/>
    <m/>
  </r>
  <r>
    <s v="Cracknell"/>
    <s v="Paula"/>
    <s v="N/A"/>
    <s v="N/A"/>
    <n v="153"/>
    <n v="58"/>
    <n v="137"/>
    <n v="3"/>
    <n v="3.5"/>
    <n v="35"/>
    <m/>
    <d v="2014-04-08T00:00:00"/>
    <s v="ADMIT"/>
    <s v="R"/>
    <d v="2014-07-16T00:00:00"/>
    <n v="32"/>
    <s v="F"/>
    <x v="1"/>
    <s v=""/>
    <s v="N"/>
    <x v="9"/>
    <x v="0"/>
    <x v="9"/>
    <x v="0"/>
    <s v="N"/>
    <s v="N"/>
    <x v="7"/>
    <x v="9"/>
    <s v="Professor"/>
    <m/>
    <m/>
    <m/>
    <s v="N"/>
    <m/>
    <m/>
    <s v="W"/>
    <m/>
    <m/>
    <m/>
  </r>
  <r>
    <s v="Denzler"/>
    <s v="Allie"/>
    <s v="N/A"/>
    <s v="N/A"/>
    <n v="154"/>
    <n v="62"/>
    <n v="153"/>
    <n v="53"/>
    <n v="4.5"/>
    <n v="78"/>
    <m/>
    <d v="2014-02-03T00:00:00"/>
    <s v="ADMIT"/>
    <s v="R"/>
    <d v="2014-05-04T00:00:00"/>
    <n v="29"/>
    <s v="F"/>
    <x v="0"/>
    <s v=""/>
    <s v="N"/>
    <x v="9"/>
    <x v="0"/>
    <x v="10"/>
    <x v="0"/>
    <s v="N"/>
    <s v="N"/>
    <x v="7"/>
    <x v="10"/>
    <s v="Event/Fair MES attended/hosted, Evergreen alum or student, MES website"/>
    <s v="TESC, Dec 2013"/>
    <m/>
    <m/>
    <s v="N"/>
    <m/>
    <m/>
    <s v="W"/>
    <m/>
    <m/>
    <m/>
  </r>
  <r>
    <s v="Detering"/>
    <s v="Brandt"/>
    <s v="N/A"/>
    <s v="N/A"/>
    <n v="160"/>
    <n v="84"/>
    <n v="138"/>
    <n v="5"/>
    <n v="3.5"/>
    <n v="35"/>
    <m/>
    <d v="2014-05-05T00:00:00"/>
    <s v="ADMIT"/>
    <s v="R"/>
    <d v="2014-07-29T00:00:00"/>
    <n v="40"/>
    <s v="M"/>
    <x v="0"/>
    <s v=""/>
    <s v="N"/>
    <x v="9"/>
    <x v="0"/>
    <x v="11"/>
    <x v="0"/>
    <s v="N"/>
    <s v="N"/>
    <x v="8"/>
    <x v="11"/>
    <s v="MES website"/>
    <m/>
    <m/>
    <m/>
    <s v="N"/>
    <m/>
    <m/>
    <s v="W"/>
    <m/>
    <m/>
    <m/>
  </r>
  <r>
    <s v="Dodder"/>
    <s v="Kristin"/>
    <n v="2.9169999999999998"/>
    <n v="2.91"/>
    <n v="155"/>
    <n v="66"/>
    <n v="151"/>
    <n v="45"/>
    <n v="4"/>
    <n v="54"/>
    <m/>
    <d v="2014-02-03T00:00:00"/>
    <s v="ADMIT"/>
    <s v="R"/>
    <d v="2014-04-09T00:00:00"/>
    <n v="27"/>
    <s v="F"/>
    <x v="0"/>
    <s v=""/>
    <s v="N"/>
    <x v="10"/>
    <x v="2"/>
    <x v="9"/>
    <x v="0"/>
    <s v="N"/>
    <s v="N"/>
    <x v="9"/>
    <x v="12"/>
    <s v="MES website"/>
    <m/>
    <m/>
    <m/>
    <s v="N"/>
    <m/>
    <m/>
    <s v="W"/>
    <m/>
    <m/>
    <m/>
  </r>
  <r>
    <s v="Dubble"/>
    <s v="Scott"/>
    <s v="N/A"/>
    <s v="N/A"/>
    <n v="164"/>
    <n v="94"/>
    <n v="153"/>
    <n v="65"/>
    <n v="4.5"/>
    <n v="72"/>
    <m/>
    <d v="2014-02-18T00:00:00"/>
    <s v="ADMIT"/>
    <s v="R"/>
    <d v="2014-04-28T00:00:00"/>
    <n v="50"/>
    <s v="M"/>
    <x v="0"/>
    <s v="O"/>
    <s v="N"/>
    <x v="9"/>
    <x v="0"/>
    <x v="9"/>
    <x v="0"/>
    <s v="N"/>
    <s v="N"/>
    <x v="10"/>
    <x v="13"/>
    <s v="MES website"/>
    <m/>
    <m/>
    <m/>
    <s v="N"/>
    <m/>
    <m/>
    <s v="W"/>
    <m/>
    <m/>
    <m/>
  </r>
  <r>
    <s v="Edwards"/>
    <s v="Cory"/>
    <n v="3.69"/>
    <n v="3.5249999999999999"/>
    <n v="148"/>
    <s v="36"/>
    <n v="151"/>
    <s v="45"/>
    <n v="4"/>
    <s v="54"/>
    <m/>
    <d v="2013-11-12T00:00:00"/>
    <s v="ADMIT"/>
    <s v="N"/>
    <d v="2014-04-14T00:00:00"/>
    <n v="23"/>
    <s v="M"/>
    <x v="0"/>
    <s v=""/>
    <s v="N"/>
    <x v="11"/>
    <x v="1"/>
    <x v="12"/>
    <x v="5"/>
    <s v="N"/>
    <s v="N"/>
    <x v="11"/>
    <x v="14"/>
    <s v="gradschools.com"/>
    <m/>
    <m/>
    <m/>
    <s v="N"/>
    <m/>
    <m/>
    <s v="W"/>
    <m/>
    <m/>
    <m/>
  </r>
  <r>
    <s v="Ely"/>
    <s v="Conrad"/>
    <n v="3.4940000000000002"/>
    <n v="3.4790000000000001"/>
    <n v="156"/>
    <n v="70"/>
    <n v="150"/>
    <n v="41"/>
    <n v="3.5"/>
    <n v="35"/>
    <m/>
    <d v="2014-02-14T00:00:00"/>
    <s v="ADMIT"/>
    <s v="R"/>
    <d v="2014-03-27T00:00:00"/>
    <n v="26"/>
    <s v="M"/>
    <x v="0"/>
    <s v=""/>
    <s v="N"/>
    <x v="12"/>
    <x v="3"/>
    <x v="13"/>
    <x v="0"/>
    <s v="N"/>
    <s v="N"/>
    <x v="2"/>
    <x v="15"/>
    <s v="MES website, Professor"/>
    <m/>
    <m/>
    <m/>
    <s v="N"/>
    <m/>
    <m/>
    <s v="W"/>
    <m/>
    <m/>
    <m/>
  </r>
  <r>
    <s v="Fuller"/>
    <s v="Matthew"/>
    <s v="N/A"/>
    <s v="N/A"/>
    <n v="161"/>
    <n v="87"/>
    <n v="146"/>
    <n v="25"/>
    <n v="4"/>
    <n v="54"/>
    <m/>
    <d v="2014-02-18T00:00:00"/>
    <s v="ADMIT"/>
    <s v="R"/>
    <d v="2014-03-21T00:00:00"/>
    <n v="37"/>
    <s v="M"/>
    <x v="0"/>
    <s v=""/>
    <s v="N"/>
    <x v="13"/>
    <x v="0"/>
    <x v="14"/>
    <x v="0"/>
    <s v="N"/>
    <s v="N"/>
    <x v="12"/>
    <x v="11"/>
    <s v="Colleague/Friend, Evergreen alum or student, Professor"/>
    <m/>
    <m/>
    <m/>
    <s v="N"/>
    <m/>
    <m/>
    <s v="W"/>
    <m/>
    <m/>
    <m/>
  </r>
  <r>
    <s v="Gilliom"/>
    <s v="Sadie"/>
    <n v="3.2250000000000001"/>
    <n v="3.32"/>
    <n v="158"/>
    <n v="78"/>
    <n v="148"/>
    <n v="33"/>
    <n v="4"/>
    <n v="54"/>
    <m/>
    <d v="2014-04-07T00:00:00"/>
    <s v="ADMIT"/>
    <s v="R"/>
    <d v="2014-06-12T00:00:00"/>
    <n v="26"/>
    <s v="F"/>
    <x v="1"/>
    <s v=""/>
    <s v="Y"/>
    <x v="14"/>
    <x v="3"/>
    <x v="15"/>
    <x v="0"/>
    <s v="N"/>
    <s v="N"/>
    <x v="13"/>
    <x v="16"/>
    <s v="Evergreen alum or student"/>
    <m/>
    <m/>
    <m/>
    <m/>
    <m/>
    <m/>
    <m/>
    <m/>
    <m/>
    <m/>
  </r>
  <r>
    <s v="Goodwin"/>
    <s v="Madeline"/>
    <n v="3.5819999999999999"/>
    <n v="3.57"/>
    <n v="159"/>
    <n v="81"/>
    <n v="153"/>
    <n v="53"/>
    <n v="4"/>
    <n v="54"/>
    <m/>
    <d v="2014-02-07T00:00:00"/>
    <s v="ADMIT"/>
    <s v="N"/>
    <d v="2014-03-31T00:00:00"/>
    <n v="17"/>
    <s v="F"/>
    <x v="0"/>
    <s v=""/>
    <s v="N"/>
    <x v="15"/>
    <x v="2"/>
    <x v="16"/>
    <x v="6"/>
    <s v="N"/>
    <s v="N"/>
    <x v="2"/>
    <x v="15"/>
    <s v="MES website"/>
    <m/>
    <m/>
    <m/>
    <s v="N"/>
    <m/>
    <m/>
    <s v="W"/>
    <m/>
    <m/>
    <m/>
  </r>
  <r>
    <s v="Gribble"/>
    <s v="Helen"/>
    <n v="3.14"/>
    <n v="3.45"/>
    <n v="163"/>
    <n v="92"/>
    <n v="146"/>
    <n v="25"/>
    <n v="4"/>
    <n v="56"/>
    <m/>
    <d v="2014-07-21T00:00:00"/>
    <s v="ADMIT"/>
    <s v="R"/>
    <d v="2014-08-19T00:00:00"/>
    <n v="35"/>
    <s v="F"/>
    <x v="0"/>
    <s v=""/>
    <s v="N"/>
    <x v="16"/>
    <x v="0"/>
    <x v="13"/>
    <x v="0"/>
    <s v="N"/>
    <s v="N"/>
    <x v="14"/>
    <x v="17"/>
    <s v="MES website"/>
    <m/>
    <m/>
    <m/>
    <s v="N"/>
    <m/>
    <m/>
    <s v="W"/>
    <m/>
    <m/>
    <m/>
  </r>
  <r>
    <s v="Haenke"/>
    <s v="Sarah"/>
    <n v="3.27"/>
    <n v="2.99"/>
    <n v="146"/>
    <n v="28"/>
    <n v="145"/>
    <n v="22"/>
    <n v="4"/>
    <n v="54"/>
    <m/>
    <d v="2014-01-29T00:00:00"/>
    <s v="ADMIT"/>
    <s v="Z"/>
    <d v="2014-04-30T00:00:00"/>
    <n v="25"/>
    <s v="F"/>
    <x v="2"/>
    <s v=""/>
    <s v="N"/>
    <x v="17"/>
    <x v="0"/>
    <x v="17"/>
    <x v="0"/>
    <s v="N"/>
    <s v="N"/>
    <x v="4"/>
    <x v="18"/>
    <s v="MES website"/>
    <m/>
    <m/>
    <m/>
    <s v="Y"/>
    <m/>
    <m/>
    <s v="W"/>
    <m/>
    <m/>
    <m/>
  </r>
  <r>
    <s v="Harpe"/>
    <s v="Jessica"/>
    <n v="3.7170000000000001"/>
    <n v="3.52"/>
    <n v="155"/>
    <n v="66"/>
    <n v="154"/>
    <n v="57"/>
    <n v="4"/>
    <n v="54"/>
    <m/>
    <d v="2014-01-27T00:00:00"/>
    <s v="ADMIT"/>
    <s v="R"/>
    <d v="2014-04-29T00:00:00"/>
    <n v="27"/>
    <s v="F"/>
    <x v="0"/>
    <s v=""/>
    <s v="N"/>
    <x v="18"/>
    <x v="2"/>
    <x v="18"/>
    <x v="0"/>
    <s v="N"/>
    <s v="N"/>
    <x v="15"/>
    <x v="19"/>
    <s v="MES website"/>
    <m/>
    <m/>
    <m/>
    <s v="N"/>
    <m/>
    <m/>
    <s v="W"/>
    <m/>
    <m/>
    <m/>
  </r>
  <r>
    <s v="Hobbs"/>
    <s v="Ryan"/>
    <n v="3.7629999999999999"/>
    <n v="3.4809999999999999"/>
    <n v="147"/>
    <n v="32"/>
    <n v="150"/>
    <n v="41"/>
    <n v="4.5"/>
    <n v="78"/>
    <m/>
    <d v="2014-02-04T00:00:00"/>
    <s v="ADMIT"/>
    <s v="R"/>
    <d v="2014-04-24T00:00:00"/>
    <n v="31"/>
    <s v="M"/>
    <x v="1"/>
    <s v=""/>
    <s v="N"/>
    <x v="19"/>
    <x v="0"/>
    <x v="19"/>
    <x v="0"/>
    <s v="N"/>
    <s v="N"/>
    <x v="16"/>
    <x v="20"/>
    <s v="MES website"/>
    <m/>
    <m/>
    <m/>
    <m/>
    <m/>
    <m/>
    <m/>
    <m/>
    <m/>
    <m/>
  </r>
  <r>
    <s v="Hruska"/>
    <s v="Rhianna"/>
    <n v="3.4670000000000001"/>
    <n v="3.45"/>
    <n v="149"/>
    <n v="40"/>
    <n v="146"/>
    <n v="25"/>
    <n v="3"/>
    <n v="14"/>
    <m/>
    <d v="2014-01-09T00:00:00"/>
    <s v="ADMIT"/>
    <s v="N"/>
    <d v="2014-03-21T00:00:00"/>
    <n v="21"/>
    <s v="F"/>
    <x v="3"/>
    <s v=""/>
    <s v="N"/>
    <x v="20"/>
    <x v="2"/>
    <x v="20"/>
    <x v="2"/>
    <s v="N"/>
    <s v="N"/>
    <x v="17"/>
    <x v="15"/>
    <s v="Event/Fair MES attended/hosted"/>
    <s v="Talked to Gail Wootan at the University of California, Santa Cruz Graduate School Fair"/>
    <m/>
    <m/>
    <s v="N"/>
    <m/>
    <m/>
    <s v="AP, N, W"/>
    <m/>
    <m/>
    <s v="Thai"/>
  </r>
  <r>
    <s v="Johnson"/>
    <s v="Richard"/>
    <s v="N/A"/>
    <s v="N/A"/>
    <n v="157"/>
    <n v="73"/>
    <n v="150"/>
    <n v="41"/>
    <n v="3"/>
    <n v="14"/>
    <m/>
    <d v="2014-01-29T00:00:00"/>
    <s v="ADMIT"/>
    <s v="R"/>
    <d v="2014-07-24T00:00:00"/>
    <n v="32"/>
    <s v="M"/>
    <x v="4"/>
    <s v=""/>
    <s v="N"/>
    <x v="9"/>
    <x v="0"/>
    <x v="21"/>
    <x v="0"/>
    <s v="N"/>
    <s v="N"/>
    <x v="18"/>
    <x v="21"/>
    <s v="Evergreen alum or student"/>
    <m/>
    <m/>
    <m/>
    <s v="N"/>
    <m/>
    <m/>
    <s v="AI"/>
    <s v="Jamestown S'Klallam Tribe"/>
    <m/>
    <m/>
  </r>
  <r>
    <s v="Keon"/>
    <s v="Sarah"/>
    <n v="3.2"/>
    <n v="3.11"/>
    <n v="153"/>
    <n v="58"/>
    <n v="160"/>
    <n v="78"/>
    <n v="3.5"/>
    <n v="35"/>
    <m/>
    <d v="2014-01-02T00:00:00"/>
    <s v="ADMIT"/>
    <s v="N"/>
    <d v="2014-04-28T00:00:00"/>
    <n v="21"/>
    <s v="F"/>
    <x v="3"/>
    <s v=""/>
    <s v="N"/>
    <x v="21"/>
    <x v="2"/>
    <x v="22"/>
    <x v="7"/>
    <s v="Y"/>
    <s v="N"/>
    <x v="19"/>
    <x v="14"/>
    <s v="Professor"/>
    <m/>
    <m/>
    <m/>
    <s v="N"/>
    <m/>
    <m/>
    <s v="AP"/>
    <m/>
    <s v="Korean"/>
    <m/>
  </r>
  <r>
    <s v="Korenowsky"/>
    <s v="Rebekah"/>
    <n v="3.45"/>
    <n v="3.3570000000000002"/>
    <n v="152"/>
    <n v="53"/>
    <n v="155"/>
    <n v="64"/>
    <n v="3"/>
    <n v="11"/>
    <m/>
    <d v="2013-07-17T00:00:00"/>
    <s v="ADMIT - 2013 DEFER"/>
    <s v="N"/>
    <d v="2014-07-24T00:00:00"/>
    <n v="24"/>
    <s v="F"/>
    <x v="0"/>
    <s v=""/>
    <s v="Y"/>
    <x v="22"/>
    <x v="2"/>
    <x v="23"/>
    <x v="8"/>
    <s v="N"/>
    <s v="N"/>
    <x v="20"/>
    <x v="20"/>
    <s v="Collegue/Friend, MES website"/>
    <m/>
    <m/>
    <m/>
    <m/>
    <m/>
    <m/>
    <m/>
    <m/>
    <m/>
    <m/>
  </r>
  <r>
    <s v="Krock"/>
    <s v="Sarah"/>
    <n v="3.84"/>
    <n v="3.8530000000000002"/>
    <n v="159"/>
    <n v="81"/>
    <n v="155"/>
    <n v="61"/>
    <n v="4"/>
    <n v="54"/>
    <m/>
    <d v="2014-02-27T00:00:00"/>
    <s v="ADMIT"/>
    <s v="Z"/>
    <d v="2014-05-02T00:00:00"/>
    <n v="24"/>
    <s v="F"/>
    <x v="0"/>
    <s v=""/>
    <s v="Y"/>
    <x v="23"/>
    <x v="2"/>
    <x v="9"/>
    <x v="0"/>
    <s v="N"/>
    <s v="N"/>
    <x v="21"/>
    <x v="4"/>
    <s v="Colleague/Friend"/>
    <m/>
    <m/>
    <m/>
    <s v="N"/>
    <m/>
    <m/>
    <s v="W"/>
    <m/>
    <m/>
    <m/>
  </r>
  <r>
    <s v="Krossen"/>
    <s v="Kennedy"/>
    <n v="3.51"/>
    <n v="3.73"/>
    <n v="165"/>
    <n v="95"/>
    <n v="148"/>
    <n v="33"/>
    <n v="4.5"/>
    <n v="78"/>
    <m/>
    <d v="2014-02-18T00:00:00"/>
    <s v="ADMIT"/>
    <s v="R"/>
    <d v="2014-04-18T00:00:00"/>
    <n v="24"/>
    <s v="M"/>
    <x v="0"/>
    <s v=""/>
    <s v="Y"/>
    <x v="24"/>
    <x v="3"/>
    <x v="24"/>
    <x v="0"/>
    <s v="N"/>
    <s v="N"/>
    <x v="22"/>
    <x v="4"/>
    <s v="Colleague/Friend, Evergreen alum or student, MES website, Professor, gradschools.com"/>
    <m/>
    <m/>
    <m/>
    <s v="N"/>
    <m/>
    <m/>
    <s v="W"/>
    <m/>
    <m/>
    <m/>
  </r>
  <r>
    <s v="May"/>
    <s v="Heather"/>
    <s v="N/A"/>
    <s v="N/A"/>
    <n v="158"/>
    <n v="78"/>
    <n v="150"/>
    <n v="41"/>
    <n v="4"/>
    <n v="54"/>
    <m/>
    <d v="2014-01-29T00:00:00"/>
    <s v="ADMIT"/>
    <s v="R"/>
    <d v="2014-04-01T00:00:00"/>
    <n v="36"/>
    <s v="F"/>
    <x v="0"/>
    <s v=""/>
    <s v="N"/>
    <x v="9"/>
    <x v="0"/>
    <x v="25"/>
    <x v="0"/>
    <s v="N"/>
    <s v="N"/>
    <x v="2"/>
    <x v="22"/>
    <s v="MES website"/>
    <m/>
    <m/>
    <m/>
    <s v="N"/>
    <m/>
    <m/>
    <s v="W"/>
    <m/>
    <m/>
    <m/>
  </r>
  <r>
    <s v="Morra"/>
    <s v="Paul"/>
    <s v="N/A"/>
    <s v="N/A"/>
    <n v="155"/>
    <n v="66"/>
    <n v="148"/>
    <n v="33"/>
    <n v="3.5"/>
    <n v="35"/>
    <m/>
    <d v="2014-02-13T00:00:00"/>
    <s v="ADMIT"/>
    <s v="R"/>
    <d v="2014-04-07T00:00:00"/>
    <n v="28"/>
    <s v="M"/>
    <x v="0"/>
    <s v=""/>
    <s v="N"/>
    <x v="9"/>
    <x v="0"/>
    <x v="9"/>
    <x v="0"/>
    <s v="N"/>
    <s v="N"/>
    <x v="23"/>
    <x v="23"/>
    <s v="MES website, Professor"/>
    <m/>
    <m/>
    <m/>
    <s v="N"/>
    <m/>
    <m/>
    <s v="W"/>
    <m/>
    <m/>
    <m/>
  </r>
  <r>
    <s v="Oksendahl"/>
    <s v="Hans"/>
    <s v="N/A"/>
    <s v="N/A"/>
    <n v="161"/>
    <n v="87"/>
    <n v="154"/>
    <n v="57"/>
    <n v="3"/>
    <n v="14"/>
    <m/>
    <d v="2014-02-25T00:00:00"/>
    <s v="ADMIT"/>
    <s v="R"/>
    <d v="2014-03-19T00:00:00"/>
    <n v="32"/>
    <s v="M"/>
    <x v="0"/>
    <s v="O"/>
    <s v="N"/>
    <x v="9"/>
    <x v="0"/>
    <x v="9"/>
    <x v="0"/>
    <s v="N"/>
    <s v="N"/>
    <x v="24"/>
    <x v="21"/>
    <s v="Evergreen alum or student"/>
    <m/>
    <m/>
    <m/>
    <s v="N"/>
    <m/>
    <m/>
    <s v="W"/>
    <m/>
    <m/>
    <m/>
  </r>
  <r>
    <s v="Pecor"/>
    <s v="Sandra"/>
    <n v="3.9"/>
    <n v="3.67"/>
    <n v="148"/>
    <n v="36"/>
    <n v="138"/>
    <n v="5"/>
    <n v="4"/>
    <n v="54"/>
    <m/>
    <d v="2014-02-11T00:00:00"/>
    <s v="ADMIT"/>
    <s v="Z"/>
    <d v="2014-06-09T00:00:00"/>
    <n v="50"/>
    <s v="F"/>
    <x v="0"/>
    <s v=""/>
    <s v="N"/>
    <x v="25"/>
    <x v="4"/>
    <x v="9"/>
    <x v="0"/>
    <s v="N"/>
    <s v="N"/>
    <x v="2"/>
    <x v="8"/>
    <s v="Colleague/Friend, Evergreen alum or student"/>
    <m/>
    <m/>
    <m/>
    <s v="N"/>
    <m/>
    <m/>
    <s v="W"/>
    <m/>
    <m/>
    <m/>
  </r>
  <r>
    <s v="Presler"/>
    <s v="April"/>
    <n v="4"/>
    <n v="3.91"/>
    <n v="155"/>
    <n v="66"/>
    <n v="151"/>
    <n v="45"/>
    <n v="3.5"/>
    <n v="35"/>
    <m/>
    <d v="2014-02-14T00:00:00"/>
    <s v="ADMIT"/>
    <s v="Z"/>
    <d v="2014-03-21T00:00:00"/>
    <n v="24"/>
    <s v="F"/>
    <x v="0"/>
    <s v=""/>
    <s v="Y"/>
    <x v="26"/>
    <x v="2"/>
    <x v="26"/>
    <x v="0"/>
    <s v="N"/>
    <s v="N"/>
    <x v="25"/>
    <x v="23"/>
    <s v="MES website, Other source"/>
    <m/>
    <s v="Watched Heroes of the High Frontier, learned Nalini Nadkarni taught at Evergreen."/>
    <m/>
    <s v="N"/>
    <m/>
    <m/>
    <s v="W"/>
    <m/>
    <m/>
    <m/>
  </r>
  <r>
    <s v="Rhoads"/>
    <s v="Anna"/>
    <n v="3.081"/>
    <n v="3.1349999999999998"/>
    <n v="149"/>
    <s v="40"/>
    <n v="143"/>
    <s v="15"/>
    <n v="4"/>
    <s v="54"/>
    <m/>
    <d v="2014-01-27T00:00:00"/>
    <s v="ADMIT"/>
    <s v="N"/>
    <d v="2014-04-25T00:00:00"/>
    <n v="22"/>
    <s v="F"/>
    <x v="0"/>
    <s v=""/>
    <s v="N"/>
    <x v="27"/>
    <x v="2"/>
    <x v="27"/>
    <x v="2"/>
    <s v="N"/>
    <s v="N"/>
    <x v="26"/>
    <x v="14"/>
    <s v="MES website, Other source"/>
    <m/>
    <s v="Have met with Gail Wootan twice at Humboldt State"/>
    <m/>
    <s v="N"/>
    <m/>
    <m/>
    <s v="W"/>
    <m/>
    <m/>
    <m/>
  </r>
  <r>
    <s v="Sahli"/>
    <s v="Natalie"/>
    <n v="3.2240000000000002"/>
    <n v="3.35"/>
    <n v="158"/>
    <n v="78"/>
    <n v="150"/>
    <n v="41"/>
    <n v="4"/>
    <n v="54"/>
    <m/>
    <d v="2014-02-18T00:00:00"/>
    <s v="ADMIT"/>
    <s v="R"/>
    <d v="2014-05-10T00:00:00"/>
    <n v="25"/>
    <s v="F"/>
    <x v="0"/>
    <s v=""/>
    <s v="N"/>
    <x v="28"/>
    <x v="0"/>
    <x v="28"/>
    <x v="0"/>
    <s v="N"/>
    <s v="N"/>
    <x v="27"/>
    <x v="5"/>
    <s v="Colleague/Friend, Evergreen alum or student"/>
    <m/>
    <m/>
    <m/>
    <s v="N"/>
    <m/>
    <m/>
    <s v="W"/>
    <m/>
    <m/>
    <m/>
  </r>
  <r>
    <s v="Skinner"/>
    <s v="Molly"/>
    <s v="N/A"/>
    <s v="N/A"/>
    <n v="149"/>
    <n v="40"/>
    <n v="148"/>
    <n v="33"/>
    <n v="3.5"/>
    <n v="35"/>
    <m/>
    <d v="2014-02-04T00:00:00"/>
    <s v="ADMIT"/>
    <s v="R"/>
    <d v="2014-05-02T00:00:00"/>
    <n v="29"/>
    <s v="F"/>
    <x v="0"/>
    <s v=""/>
    <s v="N"/>
    <x v="9"/>
    <x v="0"/>
    <x v="15"/>
    <x v="0"/>
    <s v="N"/>
    <s v="N"/>
    <x v="28"/>
    <x v="24"/>
    <s v="Event/Fair MES attended/hosted"/>
    <s v="December 2013/ The Evergreen State College"/>
    <m/>
    <m/>
    <s v="N"/>
    <m/>
    <m/>
    <s v="W"/>
    <m/>
    <m/>
    <m/>
  </r>
  <r>
    <s v="Tainer"/>
    <s v="Ashlie"/>
    <n v="2.9420000000000002"/>
    <n v="2.71"/>
    <n v="154"/>
    <n v="62"/>
    <n v="150"/>
    <n v="41"/>
    <n v="3.5"/>
    <n v="35"/>
    <m/>
    <d v="2014-02-18T00:00:00"/>
    <s v="ADMIT"/>
    <s v="N"/>
    <d v="2014-03-19T00:00:00"/>
    <n v="24"/>
    <s v="F"/>
    <x v="0"/>
    <s v=""/>
    <s v="Y"/>
    <x v="29"/>
    <x v="2"/>
    <x v="29"/>
    <x v="6"/>
    <s v="N"/>
    <s v="N"/>
    <x v="29"/>
    <x v="5"/>
    <s v="MES website"/>
    <m/>
    <m/>
    <m/>
    <s v="N"/>
    <m/>
    <m/>
    <s v="W"/>
    <m/>
    <m/>
    <m/>
  </r>
  <r>
    <s v="Taylor"/>
    <s v="Gregory"/>
    <s v="N/A"/>
    <s v="N/A"/>
    <n v="157"/>
    <s v="73"/>
    <n v="152"/>
    <s v="49"/>
    <n v="4.5"/>
    <s v="78"/>
    <m/>
    <d v="2014-02-04T00:00:00"/>
    <s v="ADMIT"/>
    <s v="R"/>
    <d v="2014-04-20T00:00:00"/>
    <n v="33"/>
    <s v="M"/>
    <x v="0"/>
    <s v=""/>
    <s v="N"/>
    <x v="9"/>
    <x v="0"/>
    <x v="11"/>
    <x v="0"/>
    <s v="N"/>
    <s v="N"/>
    <x v="7"/>
    <x v="15"/>
    <s v="Professor"/>
    <m/>
    <m/>
    <m/>
    <s v="N"/>
    <m/>
    <m/>
    <s v="W"/>
    <m/>
    <m/>
    <m/>
  </r>
  <r>
    <s v="Trageser"/>
    <s v="Hannah"/>
    <n v="2.645"/>
    <n v="2.76"/>
    <n v="144"/>
    <n v="21"/>
    <n v="146"/>
    <n v="25"/>
    <n v="3"/>
    <n v="14"/>
    <m/>
    <d v="2014-05-13T00:00:00"/>
    <s v="ADMIT"/>
    <s v="R"/>
    <d v="2014-06-04T00:00:00"/>
    <n v="23"/>
    <s v="F"/>
    <x v="0"/>
    <s v=""/>
    <s v="N"/>
    <x v="30"/>
    <x v="1"/>
    <x v="30"/>
    <x v="0"/>
    <s v="N"/>
    <s v="N"/>
    <x v="4"/>
    <x v="8"/>
    <s v="Evergreen alum or student"/>
    <m/>
    <m/>
    <m/>
    <s v="N"/>
    <m/>
    <m/>
    <s v="W"/>
    <m/>
    <m/>
    <m/>
  </r>
  <r>
    <s v="Trujillo"/>
    <s v="Shanyese"/>
    <n v="3.18"/>
    <n v="3.17"/>
    <n v="155"/>
    <n v="66"/>
    <n v="146"/>
    <n v="25"/>
    <n v="3.5"/>
    <n v="35"/>
    <m/>
    <d v="2013-12-24T00:00:00"/>
    <s v="ADMIT"/>
    <s v="R"/>
    <d v="2014-04-24T00:00:00"/>
    <n v="24"/>
    <s v="F"/>
    <x v="2"/>
    <s v=""/>
    <s v="N"/>
    <x v="31"/>
    <x v="3"/>
    <x v="15"/>
    <x v="0"/>
    <s v="N"/>
    <s v="N"/>
    <x v="4"/>
    <x v="14"/>
    <s v="MES website"/>
    <m/>
    <m/>
    <m/>
    <s v="Y"/>
    <s v="Other Spanish/Hispanic/Latino"/>
    <s v="Spanish"/>
    <s v="W"/>
    <m/>
    <m/>
    <m/>
  </r>
  <r>
    <s v="Weibel"/>
    <s v="Whitney"/>
    <n v="3.6"/>
    <n v="3.46"/>
    <n v="154"/>
    <n v="62"/>
    <n v="152"/>
    <n v="49"/>
    <n v="4.5"/>
    <n v="78"/>
    <m/>
    <d v="2014-07-07T00:00:00"/>
    <s v="ADMIT"/>
    <s v="R"/>
    <d v="2014-07-21T00:00:00"/>
    <n v="30"/>
    <s v="F"/>
    <x v="0"/>
    <s v=""/>
    <s v="N"/>
    <x v="14"/>
    <x v="3"/>
    <x v="4"/>
    <x v="0"/>
    <s v="N"/>
    <s v="N"/>
    <x v="30"/>
    <x v="1"/>
    <s v="MES website"/>
    <m/>
    <m/>
    <m/>
    <s v="N"/>
    <m/>
    <m/>
    <s v="W"/>
    <m/>
    <m/>
    <m/>
  </r>
  <r>
    <s v="Williams"/>
    <s v="Daron"/>
    <n v="3.9969999999999999"/>
    <n v="2.39"/>
    <n v="161"/>
    <n v="87"/>
    <n v="153"/>
    <n v="53"/>
    <n v="5.5"/>
    <n v="97"/>
    <m/>
    <d v="2014-01-13T00:00:00"/>
    <s v="ADMIT"/>
    <s v="R"/>
    <d v="2014-04-12T00:00:00"/>
    <n v="29"/>
    <s v="M"/>
    <x v="0"/>
    <s v=""/>
    <s v="N"/>
    <x v="16"/>
    <x v="0"/>
    <x v="24"/>
    <x v="0"/>
    <s v="N"/>
    <s v="N"/>
    <x v="5"/>
    <x v="25"/>
    <s v="Colleague/Friend, MES website"/>
    <m/>
    <m/>
    <m/>
    <s v="N"/>
    <m/>
    <m/>
    <s v="W"/>
    <m/>
    <m/>
    <m/>
  </r>
  <r>
    <s v="Wyatt"/>
    <s v="Allison"/>
    <s v="N/A"/>
    <s v="N/A"/>
    <n v="155"/>
    <n v="66"/>
    <n v="149"/>
    <n v="37"/>
    <n v="4"/>
    <n v="54"/>
    <m/>
    <d v="2014-01-21T00:00:00"/>
    <s v="ADMIT"/>
    <s v="Z"/>
    <d v="2014-03-24T00:00:00"/>
    <n v="24"/>
    <s v="F"/>
    <x v="0"/>
    <s v=""/>
    <s v="N"/>
    <x v="32"/>
    <x v="2"/>
    <x v="13"/>
    <x v="0"/>
    <s v="N"/>
    <s v="N"/>
    <x v="2"/>
    <x v="4"/>
    <s v="Colleague/Friend, MES website"/>
    <m/>
    <m/>
    <m/>
    <s v="N"/>
    <m/>
    <m/>
    <s v="W"/>
    <m/>
    <m/>
    <m/>
  </r>
  <r>
    <s v="Yogev"/>
    <s v="Yonit"/>
    <n v="3.3050000000000002"/>
    <n v="3.07"/>
    <s v="N/A"/>
    <s v="N/A"/>
    <s v="N/A"/>
    <s v="N/A"/>
    <s v="N/A"/>
    <s v="N/A"/>
    <m/>
    <d v="2014-02-03T00:00:00"/>
    <s v="ADMIT"/>
    <s v="R"/>
    <d v="2014-05-05T00:00:00"/>
    <n v="52"/>
    <s v="F"/>
    <x v="0"/>
    <s v=""/>
    <s v="N"/>
    <x v="33"/>
    <x v="1"/>
    <x v="31"/>
    <x v="0"/>
    <s v="N"/>
    <s v="N"/>
    <x v="31"/>
    <x v="26"/>
    <s v="MES website"/>
    <m/>
    <m/>
    <m/>
    <s v="N"/>
    <m/>
    <m/>
    <s v="W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31" firstHeaderRow="1" firstDataRow="1" firstDataCol="1"/>
  <pivotFields count="39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numFmtId="164" showAll="0"/>
    <pivotField showAll="0"/>
    <pivotField showAll="0"/>
    <pivotField showAll="0">
      <items count="6">
        <item x="4"/>
        <item x="3"/>
        <item x="2"/>
        <item x="1"/>
        <item x="0"/>
        <item t="default"/>
      </items>
    </pivotField>
    <pivotField showAll="0"/>
    <pivotField showAll="0"/>
    <pivotField showAll="0">
      <items count="35">
        <item x="25"/>
        <item x="21"/>
        <item x="19"/>
        <item x="1"/>
        <item x="17"/>
        <item x="13"/>
        <item x="24"/>
        <item x="8"/>
        <item x="27"/>
        <item x="23"/>
        <item x="26"/>
        <item x="32"/>
        <item x="22"/>
        <item x="10"/>
        <item x="31"/>
        <item x="12"/>
        <item x="4"/>
        <item x="15"/>
        <item x="11"/>
        <item x="7"/>
        <item x="9"/>
        <item x="33"/>
        <item x="3"/>
        <item x="2"/>
        <item x="20"/>
        <item x="6"/>
        <item x="29"/>
        <item x="14"/>
        <item x="16"/>
        <item x="0"/>
        <item x="5"/>
        <item x="18"/>
        <item x="28"/>
        <item x="30"/>
        <item t="default"/>
      </items>
    </pivotField>
    <pivotField showAll="0">
      <items count="6">
        <item x="1"/>
        <item x="4"/>
        <item x="2"/>
        <item x="3"/>
        <item x="0"/>
        <item t="default"/>
      </items>
    </pivotField>
    <pivotField showAll="0">
      <items count="33">
        <item x="11"/>
        <item x="27"/>
        <item x="23"/>
        <item x="10"/>
        <item x="30"/>
        <item x="28"/>
        <item x="2"/>
        <item x="22"/>
        <item x="0"/>
        <item x="31"/>
        <item x="17"/>
        <item x="5"/>
        <item x="16"/>
        <item x="3"/>
        <item x="14"/>
        <item x="19"/>
        <item x="15"/>
        <item x="18"/>
        <item x="1"/>
        <item x="25"/>
        <item x="9"/>
        <item x="7"/>
        <item x="21"/>
        <item x="26"/>
        <item x="20"/>
        <item x="8"/>
        <item x="13"/>
        <item x="12"/>
        <item x="24"/>
        <item x="4"/>
        <item x="29"/>
        <item x="6"/>
        <item t="default"/>
      </items>
    </pivotField>
    <pivotField showAll="0">
      <items count="10">
        <item x="3"/>
        <item x="4"/>
        <item x="2"/>
        <item x="1"/>
        <item x="7"/>
        <item x="8"/>
        <item x="6"/>
        <item x="5"/>
        <item x="0"/>
        <item t="default"/>
      </items>
    </pivotField>
    <pivotField showAll="0"/>
    <pivotField showAll="0"/>
    <pivotField showAll="0">
      <items count="33">
        <item x="1"/>
        <item x="23"/>
        <item x="21"/>
        <item x="4"/>
        <item x="3"/>
        <item x="25"/>
        <item x="28"/>
        <item x="27"/>
        <item x="15"/>
        <item x="24"/>
        <item x="10"/>
        <item x="11"/>
        <item x="6"/>
        <item x="16"/>
        <item x="20"/>
        <item x="0"/>
        <item x="26"/>
        <item x="2"/>
        <item x="17"/>
        <item x="19"/>
        <item x="9"/>
        <item x="7"/>
        <item x="13"/>
        <item x="22"/>
        <item x="5"/>
        <item x="30"/>
        <item x="29"/>
        <item x="31"/>
        <item x="12"/>
        <item x="14"/>
        <item x="8"/>
        <item x="18"/>
        <item t="default"/>
      </items>
    </pivotField>
    <pivotField axis="axisRow" numFmtId="14" showAll="0">
      <items count="28">
        <item x="26"/>
        <item x="13"/>
        <item x="22"/>
        <item x="6"/>
        <item x="17"/>
        <item x="1"/>
        <item x="7"/>
        <item x="24"/>
        <item x="19"/>
        <item x="2"/>
        <item x="18"/>
        <item x="25"/>
        <item x="16"/>
        <item x="5"/>
        <item x="12"/>
        <item x="10"/>
        <item x="4"/>
        <item x="0"/>
        <item x="20"/>
        <item x="23"/>
        <item x="8"/>
        <item x="9"/>
        <item x="3"/>
        <item x="21"/>
        <item x="14"/>
        <item x="15"/>
        <item x="1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7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Items count="1">
    <i/>
  </colItems>
  <dataFields count="1">
    <dataField name="Count of LAST_NAM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9"/>
  <sheetViews>
    <sheetView zoomScaleNormal="100" workbookViewId="0">
      <pane xSplit="3" ySplit="1" topLeftCell="D71" activePane="bottomRight" state="frozen"/>
      <selection pane="topRight" activeCell="D1" sqref="D1"/>
      <selection pane="bottomLeft" activeCell="A2" sqref="A2"/>
      <selection pane="bottomRight" activeCell="B94" sqref="B94"/>
    </sheetView>
  </sheetViews>
  <sheetFormatPr defaultRowHeight="15" x14ac:dyDescent="0.25"/>
  <cols>
    <col min="1" max="1" width="11.5703125" bestFit="1" customWidth="1"/>
    <col min="2" max="2" width="12.140625" bestFit="1" customWidth="1"/>
    <col min="3" max="3" width="11.7109375" bestFit="1" customWidth="1"/>
    <col min="4" max="4" width="9.28515625" bestFit="1" customWidth="1"/>
    <col min="5" max="5" width="11.5703125" bestFit="1" customWidth="1"/>
    <col min="6" max="6" width="17" style="14" bestFit="1" customWidth="1"/>
    <col min="7" max="7" width="11.28515625" bestFit="1" customWidth="1"/>
    <col min="8" max="8" width="17" style="14" bestFit="1" customWidth="1"/>
    <col min="9" max="9" width="12.7109375" bestFit="1" customWidth="1"/>
    <col min="10" max="10" width="17" style="14" bestFit="1" customWidth="1"/>
    <col min="11" max="11" width="6.28515625" bestFit="1" customWidth="1"/>
    <col min="12" max="12" width="19.5703125" bestFit="1" customWidth="1"/>
    <col min="13" max="13" width="20.5703125" bestFit="1" customWidth="1"/>
    <col min="14" max="14" width="11.28515625" bestFit="1" customWidth="1"/>
    <col min="15" max="15" width="14.5703125" bestFit="1" customWidth="1"/>
    <col min="16" max="16" width="7.5703125" bestFit="1" customWidth="1"/>
    <col min="17" max="17" width="8.140625" bestFit="1" customWidth="1"/>
    <col min="18" max="18" width="16.28515625" bestFit="1" customWidth="1"/>
    <col min="19" max="19" width="8.5703125" bestFit="1" customWidth="1"/>
    <col min="20" max="20" width="11.42578125" bestFit="1" customWidth="1"/>
    <col min="21" max="21" width="47.28515625" bestFit="1" customWidth="1"/>
    <col min="22" max="22" width="15.85546875" bestFit="1" customWidth="1"/>
    <col min="23" max="23" width="17" bestFit="1" customWidth="1"/>
    <col min="24" max="24" width="18.42578125" bestFit="1" customWidth="1"/>
    <col min="25" max="25" width="14.28515625" bestFit="1" customWidth="1"/>
    <col min="26" max="26" width="5.7109375" bestFit="1" customWidth="1"/>
    <col min="27" max="27" width="45.5703125" bestFit="1" customWidth="1"/>
    <col min="28" max="28" width="16.28515625" bestFit="1" customWidth="1"/>
    <col min="29" max="29" width="80.7109375" bestFit="1" customWidth="1"/>
    <col min="30" max="30" width="77.7109375" bestFit="1" customWidth="1"/>
    <col min="31" max="31" width="75.85546875" bestFit="1" customWidth="1"/>
    <col min="32" max="32" width="16.7109375" bestFit="1" customWidth="1"/>
    <col min="33" max="33" width="23.42578125" bestFit="1" customWidth="1"/>
    <col min="34" max="34" width="34.5703125" bestFit="1" customWidth="1"/>
    <col min="35" max="35" width="26.28515625" bestFit="1" customWidth="1"/>
    <col min="36" max="36" width="17.85546875" bestFit="1" customWidth="1"/>
    <col min="37" max="37" width="34.28515625" bestFit="1" customWidth="1"/>
    <col min="38" max="38" width="24.5703125" bestFit="1" customWidth="1"/>
    <col min="39" max="39" width="24.85546875" bestFit="1" customWidth="1"/>
  </cols>
  <sheetData>
    <row r="1" spans="1:39" s="1" customFormat="1" x14ac:dyDescent="0.25">
      <c r="A1" s="2" t="s">
        <v>0</v>
      </c>
      <c r="B1" s="2" t="s">
        <v>1</v>
      </c>
      <c r="C1" s="2" t="s">
        <v>443</v>
      </c>
      <c r="D1" s="2" t="s">
        <v>442</v>
      </c>
      <c r="E1" s="3" t="s">
        <v>180</v>
      </c>
      <c r="F1" s="12" t="s">
        <v>192</v>
      </c>
      <c r="G1" s="3" t="s">
        <v>181</v>
      </c>
      <c r="H1" s="12" t="s">
        <v>193</v>
      </c>
      <c r="I1" s="3" t="s">
        <v>436</v>
      </c>
      <c r="J1" s="12" t="s">
        <v>435</v>
      </c>
      <c r="K1" s="2" t="s">
        <v>182</v>
      </c>
      <c r="L1" s="2" t="s">
        <v>188</v>
      </c>
      <c r="M1" s="2" t="s">
        <v>2</v>
      </c>
      <c r="N1" s="2" t="s">
        <v>3</v>
      </c>
      <c r="O1" s="2" t="s">
        <v>179</v>
      </c>
      <c r="P1" s="2" t="s">
        <v>4</v>
      </c>
      <c r="Q1" s="2" t="s">
        <v>5</v>
      </c>
      <c r="R1" s="2" t="s">
        <v>6</v>
      </c>
      <c r="S1" s="2" t="s">
        <v>7</v>
      </c>
      <c r="T1" s="3" t="s">
        <v>431</v>
      </c>
      <c r="U1" s="2" t="s">
        <v>183</v>
      </c>
      <c r="V1" s="2" t="s">
        <v>184</v>
      </c>
      <c r="W1" s="3" t="s">
        <v>186</v>
      </c>
      <c r="X1" s="3" t="s">
        <v>187</v>
      </c>
      <c r="Y1" s="3" t="s">
        <v>432</v>
      </c>
      <c r="Z1" s="3" t="s">
        <v>433</v>
      </c>
      <c r="AA1" s="2" t="s">
        <v>185</v>
      </c>
      <c r="AB1" s="3" t="s">
        <v>434</v>
      </c>
      <c r="AC1" s="3" t="s">
        <v>437</v>
      </c>
      <c r="AD1" s="3" t="s">
        <v>438</v>
      </c>
      <c r="AE1" s="3" t="s">
        <v>439</v>
      </c>
      <c r="AF1" s="3" t="s">
        <v>440</v>
      </c>
      <c r="AG1" s="3" t="s">
        <v>428</v>
      </c>
      <c r="AH1" s="3" t="s">
        <v>427</v>
      </c>
      <c r="AI1" s="3" t="s">
        <v>426</v>
      </c>
      <c r="AJ1" s="3" t="s">
        <v>425</v>
      </c>
      <c r="AK1" s="3" t="s">
        <v>424</v>
      </c>
      <c r="AL1" s="3" t="s">
        <v>423</v>
      </c>
      <c r="AM1" s="3" t="s">
        <v>422</v>
      </c>
    </row>
    <row r="2" spans="1:39" x14ac:dyDescent="0.25">
      <c r="A2" s="4" t="s">
        <v>176</v>
      </c>
      <c r="B2" s="4" t="s">
        <v>177</v>
      </c>
      <c r="C2" s="4">
        <v>3.51</v>
      </c>
      <c r="D2" s="4">
        <v>3.5750000000000002</v>
      </c>
      <c r="E2" s="5">
        <v>157</v>
      </c>
      <c r="F2" s="13">
        <v>74</v>
      </c>
      <c r="G2" s="5">
        <v>158</v>
      </c>
      <c r="H2" s="13">
        <v>71</v>
      </c>
      <c r="I2" s="5">
        <v>4</v>
      </c>
      <c r="J2" s="13">
        <v>56</v>
      </c>
      <c r="K2" s="5"/>
      <c r="L2" s="6">
        <v>41863</v>
      </c>
      <c r="M2" s="4" t="s">
        <v>191</v>
      </c>
      <c r="N2" s="4" t="s">
        <v>10</v>
      </c>
      <c r="O2" s="6">
        <v>41872</v>
      </c>
      <c r="P2" s="7">
        <v>23</v>
      </c>
      <c r="Q2" s="4" t="s">
        <v>11</v>
      </c>
      <c r="R2" s="4" t="s">
        <v>42</v>
      </c>
      <c r="S2" s="4" t="s">
        <v>13</v>
      </c>
      <c r="T2" s="5" t="s">
        <v>10</v>
      </c>
      <c r="U2" s="5" t="s">
        <v>463</v>
      </c>
      <c r="V2" s="5" t="s">
        <v>458</v>
      </c>
      <c r="W2" s="5" t="s">
        <v>421</v>
      </c>
      <c r="X2" s="5" t="s">
        <v>248</v>
      </c>
      <c r="Y2" s="5" t="s">
        <v>10</v>
      </c>
      <c r="Z2" s="5" t="s">
        <v>10</v>
      </c>
      <c r="AA2" s="5" t="s">
        <v>420</v>
      </c>
      <c r="AB2" s="8">
        <v>41426</v>
      </c>
      <c r="AC2" s="5"/>
      <c r="AD2" s="5"/>
      <c r="AE2" s="5"/>
      <c r="AF2" s="5"/>
      <c r="AG2" s="5" t="s">
        <v>10</v>
      </c>
      <c r="AH2" s="5"/>
      <c r="AI2" s="5"/>
      <c r="AJ2" s="5"/>
      <c r="AK2" s="5"/>
      <c r="AL2" s="5" t="s">
        <v>419</v>
      </c>
      <c r="AM2" s="5"/>
    </row>
    <row r="3" spans="1:39" x14ac:dyDescent="0.25">
      <c r="A3" s="4" t="s">
        <v>138</v>
      </c>
      <c r="B3" s="4" t="s">
        <v>139</v>
      </c>
      <c r="C3" s="4">
        <v>2.9169999999999998</v>
      </c>
      <c r="D3" s="4">
        <v>2.9</v>
      </c>
      <c r="E3" s="5">
        <v>151</v>
      </c>
      <c r="F3" s="13">
        <v>49</v>
      </c>
      <c r="G3" s="5">
        <v>154</v>
      </c>
      <c r="H3" s="13">
        <v>57</v>
      </c>
      <c r="I3" s="5">
        <v>4</v>
      </c>
      <c r="J3" s="13">
        <v>54</v>
      </c>
      <c r="K3" s="5"/>
      <c r="L3" s="6">
        <v>41730</v>
      </c>
      <c r="M3" s="4" t="s">
        <v>190</v>
      </c>
      <c r="N3" s="4" t="s">
        <v>30</v>
      </c>
      <c r="O3" s="6">
        <v>41786</v>
      </c>
      <c r="P3" s="7">
        <v>24</v>
      </c>
      <c r="Q3" s="4" t="s">
        <v>11</v>
      </c>
      <c r="R3" s="4" t="s">
        <v>16</v>
      </c>
      <c r="S3" s="4" t="s">
        <v>13</v>
      </c>
      <c r="T3" s="5" t="s">
        <v>10</v>
      </c>
      <c r="U3" s="5" t="s">
        <v>413</v>
      </c>
      <c r="V3" s="5" t="s">
        <v>459</v>
      </c>
      <c r="W3" s="5" t="s">
        <v>414</v>
      </c>
      <c r="X3" s="5" t="s">
        <v>207</v>
      </c>
      <c r="Y3" s="5" t="s">
        <v>10</v>
      </c>
      <c r="Z3" s="5" t="s">
        <v>10</v>
      </c>
      <c r="AA3" s="5" t="s">
        <v>244</v>
      </c>
      <c r="AB3" s="8">
        <v>41061</v>
      </c>
      <c r="AC3" s="5" t="s">
        <v>204</v>
      </c>
      <c r="AD3" s="5"/>
      <c r="AE3" s="5"/>
      <c r="AF3" s="5"/>
      <c r="AG3" s="5" t="s">
        <v>10</v>
      </c>
      <c r="AH3" s="5"/>
      <c r="AI3" s="5"/>
      <c r="AJ3" s="5" t="s">
        <v>39</v>
      </c>
      <c r="AK3" s="5"/>
      <c r="AL3" s="5"/>
      <c r="AM3" s="5"/>
    </row>
    <row r="4" spans="1:39" ht="30" x14ac:dyDescent="0.25">
      <c r="A4" s="4" t="s">
        <v>107</v>
      </c>
      <c r="B4" s="4" t="s">
        <v>108</v>
      </c>
      <c r="C4" s="4">
        <v>3.2879999999999998</v>
      </c>
      <c r="D4" s="4">
        <v>3.37</v>
      </c>
      <c r="E4" s="5">
        <v>155</v>
      </c>
      <c r="F4" s="13">
        <v>66</v>
      </c>
      <c r="G4" s="5">
        <v>154</v>
      </c>
      <c r="H4" s="13">
        <v>57</v>
      </c>
      <c r="I4" s="5">
        <v>3.5</v>
      </c>
      <c r="J4" s="13">
        <v>35</v>
      </c>
      <c r="K4" s="5"/>
      <c r="L4" s="6">
        <v>41674</v>
      </c>
      <c r="M4" s="4" t="s">
        <v>191</v>
      </c>
      <c r="N4" s="4" t="s">
        <v>30</v>
      </c>
      <c r="O4" s="6">
        <v>41761</v>
      </c>
      <c r="P4" s="7">
        <v>25</v>
      </c>
      <c r="Q4" s="4" t="s">
        <v>11</v>
      </c>
      <c r="R4" s="4" t="s">
        <v>84</v>
      </c>
      <c r="S4" s="4" t="s">
        <v>13</v>
      </c>
      <c r="T4" s="5" t="s">
        <v>10</v>
      </c>
      <c r="U4" s="5" t="s">
        <v>412</v>
      </c>
      <c r="V4" s="5" t="s">
        <v>460</v>
      </c>
      <c r="W4" s="5" t="s">
        <v>212</v>
      </c>
      <c r="X4" s="5" t="s">
        <v>207</v>
      </c>
      <c r="Y4" s="5" t="s">
        <v>10</v>
      </c>
      <c r="Z4" s="5" t="s">
        <v>10</v>
      </c>
      <c r="AA4" s="5" t="s">
        <v>411</v>
      </c>
      <c r="AB4" s="8">
        <v>41091</v>
      </c>
      <c r="AC4" s="5" t="s">
        <v>266</v>
      </c>
      <c r="AD4" s="5"/>
      <c r="AE4" s="5" t="s">
        <v>410</v>
      </c>
      <c r="AF4" s="5"/>
      <c r="AG4" s="5" t="s">
        <v>201</v>
      </c>
      <c r="AH4" s="5" t="s">
        <v>224</v>
      </c>
      <c r="AI4" s="5" t="s">
        <v>409</v>
      </c>
      <c r="AJ4" s="5" t="s">
        <v>39</v>
      </c>
      <c r="AK4" s="5"/>
      <c r="AL4" s="5"/>
      <c r="AM4" s="5"/>
    </row>
    <row r="5" spans="1:39" x14ac:dyDescent="0.25">
      <c r="A5" s="4" t="s">
        <v>171</v>
      </c>
      <c r="B5" s="4" t="s">
        <v>172</v>
      </c>
      <c r="C5" s="4">
        <v>3.83</v>
      </c>
      <c r="D5" s="4">
        <v>3.8384999999999998</v>
      </c>
      <c r="E5" s="5">
        <v>157</v>
      </c>
      <c r="F5" s="13">
        <v>74</v>
      </c>
      <c r="G5" s="5">
        <v>143</v>
      </c>
      <c r="H5" s="13">
        <v>15</v>
      </c>
      <c r="I5" s="5">
        <v>3.5</v>
      </c>
      <c r="J5" s="13">
        <v>38</v>
      </c>
      <c r="K5" s="5"/>
      <c r="L5" s="6">
        <v>41828</v>
      </c>
      <c r="M5" s="4" t="s">
        <v>191</v>
      </c>
      <c r="N5" s="4" t="s">
        <v>10</v>
      </c>
      <c r="O5" s="6">
        <v>41870</v>
      </c>
      <c r="P5" s="7">
        <v>25</v>
      </c>
      <c r="Q5" s="4" t="s">
        <v>11</v>
      </c>
      <c r="R5" s="4" t="s">
        <v>16</v>
      </c>
      <c r="S5" s="4" t="s">
        <v>13</v>
      </c>
      <c r="T5" s="5" t="s">
        <v>10</v>
      </c>
      <c r="U5" s="5" t="s">
        <v>406</v>
      </c>
      <c r="V5" s="5" t="s">
        <v>461</v>
      </c>
      <c r="W5" s="5" t="s">
        <v>408</v>
      </c>
      <c r="X5" s="5" t="s">
        <v>407</v>
      </c>
      <c r="Y5" s="5" t="s">
        <v>10</v>
      </c>
      <c r="Z5" s="5" t="s">
        <v>10</v>
      </c>
      <c r="AA5" s="5" t="s">
        <v>210</v>
      </c>
      <c r="AB5" s="8">
        <v>41214</v>
      </c>
      <c r="AC5" s="5" t="s">
        <v>204</v>
      </c>
      <c r="AD5" s="5"/>
      <c r="AE5" s="5"/>
      <c r="AF5" s="5"/>
      <c r="AG5" s="5" t="s">
        <v>10</v>
      </c>
      <c r="AH5" s="5"/>
      <c r="AI5" s="5"/>
      <c r="AJ5" s="5" t="s">
        <v>39</v>
      </c>
      <c r="AK5" s="5"/>
      <c r="AL5" s="5"/>
      <c r="AM5" s="5"/>
    </row>
    <row r="6" spans="1:39" x14ac:dyDescent="0.25">
      <c r="A6" s="4" t="s">
        <v>121</v>
      </c>
      <c r="B6" s="4" t="s">
        <v>90</v>
      </c>
      <c r="C6" s="4">
        <v>3.76</v>
      </c>
      <c r="D6" s="4">
        <v>3.7</v>
      </c>
      <c r="E6" s="5">
        <v>159</v>
      </c>
      <c r="F6" s="13">
        <v>81</v>
      </c>
      <c r="G6" s="5">
        <v>156</v>
      </c>
      <c r="H6" s="13">
        <v>65</v>
      </c>
      <c r="I6" s="5">
        <v>4.5</v>
      </c>
      <c r="J6" s="13">
        <v>78</v>
      </c>
      <c r="K6" s="5"/>
      <c r="L6" s="6">
        <v>41645</v>
      </c>
      <c r="M6" s="4" t="s">
        <v>191</v>
      </c>
      <c r="N6" s="4" t="s">
        <v>30</v>
      </c>
      <c r="O6" s="6">
        <v>41768</v>
      </c>
      <c r="P6" s="7">
        <v>23</v>
      </c>
      <c r="Q6" s="4" t="s">
        <v>11</v>
      </c>
      <c r="R6" s="4" t="s">
        <v>16</v>
      </c>
      <c r="S6" s="4" t="s">
        <v>13</v>
      </c>
      <c r="T6" s="5" t="s">
        <v>201</v>
      </c>
      <c r="U6" s="5" t="s">
        <v>404</v>
      </c>
      <c r="V6" s="5" t="s">
        <v>459</v>
      </c>
      <c r="W6" s="5" t="s">
        <v>405</v>
      </c>
      <c r="X6" s="5" t="s">
        <v>207</v>
      </c>
      <c r="Y6" s="5" t="s">
        <v>10</v>
      </c>
      <c r="Z6" s="5" t="s">
        <v>10</v>
      </c>
      <c r="AA6" s="5" t="s">
        <v>225</v>
      </c>
      <c r="AB6" s="8">
        <v>41395</v>
      </c>
      <c r="AC6" s="5" t="s">
        <v>194</v>
      </c>
      <c r="AD6" s="5"/>
      <c r="AE6" s="5"/>
      <c r="AF6" s="5"/>
      <c r="AG6" s="5" t="s">
        <v>10</v>
      </c>
      <c r="AH6" s="5"/>
      <c r="AI6" s="5"/>
      <c r="AJ6" s="5" t="s">
        <v>39</v>
      </c>
      <c r="AK6" s="5"/>
      <c r="AL6" s="5"/>
      <c r="AM6" s="5"/>
    </row>
    <row r="7" spans="1:39" x14ac:dyDescent="0.25">
      <c r="A7" s="4" t="s">
        <v>76</v>
      </c>
      <c r="B7" s="4" t="s">
        <v>77</v>
      </c>
      <c r="C7" s="4">
        <v>3.8</v>
      </c>
      <c r="D7" s="4">
        <v>3.6347</v>
      </c>
      <c r="E7" s="5">
        <v>159</v>
      </c>
      <c r="F7" s="13">
        <v>81</v>
      </c>
      <c r="G7" s="5">
        <v>155</v>
      </c>
      <c r="H7" s="13">
        <v>61</v>
      </c>
      <c r="I7" s="5">
        <v>3.5</v>
      </c>
      <c r="J7" s="13">
        <v>35</v>
      </c>
      <c r="K7" s="5"/>
      <c r="L7" s="6">
        <v>41610</v>
      </c>
      <c r="M7" s="4" t="s">
        <v>190</v>
      </c>
      <c r="N7" s="4" t="s">
        <v>10</v>
      </c>
      <c r="O7" s="6">
        <v>41750</v>
      </c>
      <c r="P7" s="7">
        <v>28</v>
      </c>
      <c r="Q7" s="4" t="s">
        <v>11</v>
      </c>
      <c r="R7" s="4" t="s">
        <v>16</v>
      </c>
      <c r="S7" s="4" t="s">
        <v>13</v>
      </c>
      <c r="T7" s="5" t="s">
        <v>10</v>
      </c>
      <c r="U7" s="5" t="s">
        <v>339</v>
      </c>
      <c r="V7" s="5" t="s">
        <v>462</v>
      </c>
      <c r="W7" s="5" t="s">
        <v>403</v>
      </c>
      <c r="X7" s="5" t="s">
        <v>343</v>
      </c>
      <c r="Y7" s="5" t="s">
        <v>10</v>
      </c>
      <c r="Z7" s="5" t="s">
        <v>10</v>
      </c>
      <c r="AA7" s="5" t="s">
        <v>384</v>
      </c>
      <c r="AB7" s="8">
        <v>39203</v>
      </c>
      <c r="AC7" s="5" t="s">
        <v>204</v>
      </c>
      <c r="AD7" s="5"/>
      <c r="AE7" s="5"/>
      <c r="AF7" s="5"/>
      <c r="AG7" s="5" t="s">
        <v>10</v>
      </c>
      <c r="AH7" s="5"/>
      <c r="AI7" s="5"/>
      <c r="AJ7" s="5" t="s">
        <v>39</v>
      </c>
      <c r="AK7" s="5"/>
      <c r="AL7" s="5"/>
      <c r="AM7" s="5"/>
    </row>
    <row r="8" spans="1:39" x14ac:dyDescent="0.25">
      <c r="A8" s="4" t="s">
        <v>60</v>
      </c>
      <c r="B8" s="4" t="s">
        <v>61</v>
      </c>
      <c r="C8" s="4">
        <v>2.93</v>
      </c>
      <c r="D8" s="4">
        <v>2.97</v>
      </c>
      <c r="E8" s="5">
        <v>157</v>
      </c>
      <c r="F8" s="13">
        <v>73</v>
      </c>
      <c r="G8" s="5">
        <v>147</v>
      </c>
      <c r="H8" s="13">
        <v>29</v>
      </c>
      <c r="I8" s="5">
        <v>4</v>
      </c>
      <c r="J8" s="13">
        <v>54</v>
      </c>
      <c r="K8" s="5"/>
      <c r="L8" s="6">
        <v>41688</v>
      </c>
      <c r="M8" s="4" t="s">
        <v>190</v>
      </c>
      <c r="N8" s="4" t="s">
        <v>10</v>
      </c>
      <c r="O8" s="6">
        <v>41739</v>
      </c>
      <c r="P8" s="7">
        <v>26</v>
      </c>
      <c r="Q8" s="4" t="s">
        <v>19</v>
      </c>
      <c r="R8" s="4" t="s">
        <v>16</v>
      </c>
      <c r="S8" s="4" t="s">
        <v>13</v>
      </c>
      <c r="T8" s="5" t="s">
        <v>10</v>
      </c>
      <c r="U8" s="5" t="s">
        <v>401</v>
      </c>
      <c r="V8" s="5" t="s">
        <v>458</v>
      </c>
      <c r="W8" s="5" t="s">
        <v>402</v>
      </c>
      <c r="X8" s="5" t="s">
        <v>263</v>
      </c>
      <c r="Y8" s="5" t="s">
        <v>10</v>
      </c>
      <c r="Z8" s="5" t="s">
        <v>10</v>
      </c>
      <c r="AA8" s="5" t="s">
        <v>210</v>
      </c>
      <c r="AB8" s="8">
        <v>40330</v>
      </c>
      <c r="AC8" s="5" t="s">
        <v>280</v>
      </c>
      <c r="AD8" s="5"/>
      <c r="AE8" s="5"/>
      <c r="AF8" s="5"/>
      <c r="AG8" s="5" t="s">
        <v>10</v>
      </c>
      <c r="AH8" s="5"/>
      <c r="AI8" s="5"/>
      <c r="AJ8" s="5" t="s">
        <v>39</v>
      </c>
      <c r="AK8" s="5"/>
      <c r="AL8" s="5"/>
      <c r="AM8" s="5"/>
    </row>
    <row r="9" spans="1:39" ht="30" x14ac:dyDescent="0.25">
      <c r="A9" s="4" t="s">
        <v>466</v>
      </c>
      <c r="B9" s="4" t="s">
        <v>120</v>
      </c>
      <c r="C9" s="4">
        <v>3.51</v>
      </c>
      <c r="D9" s="4">
        <v>3.55</v>
      </c>
      <c r="E9" s="5">
        <v>159</v>
      </c>
      <c r="F9" s="13">
        <v>80</v>
      </c>
      <c r="G9" s="5">
        <v>149</v>
      </c>
      <c r="H9" s="13">
        <v>39</v>
      </c>
      <c r="I9" s="5">
        <v>4</v>
      </c>
      <c r="J9" s="13">
        <v>49</v>
      </c>
      <c r="K9" s="5"/>
      <c r="L9" s="6">
        <v>41463</v>
      </c>
      <c r="M9" s="4" t="s">
        <v>492</v>
      </c>
      <c r="N9" s="4" t="s">
        <v>10</v>
      </c>
      <c r="O9" s="6">
        <v>41767</v>
      </c>
      <c r="P9" s="7">
        <v>27</v>
      </c>
      <c r="Q9" s="4" t="s">
        <v>11</v>
      </c>
      <c r="R9" s="4" t="s">
        <v>84</v>
      </c>
      <c r="S9" s="4" t="s">
        <v>13</v>
      </c>
      <c r="T9" s="5" t="s">
        <v>10</v>
      </c>
      <c r="U9" s="5" t="s">
        <v>467</v>
      </c>
      <c r="V9" s="5" t="s">
        <v>458</v>
      </c>
      <c r="W9" s="5" t="s">
        <v>468</v>
      </c>
      <c r="X9" s="5" t="s">
        <v>469</v>
      </c>
      <c r="Y9" s="5" t="s">
        <v>10</v>
      </c>
      <c r="Z9" s="5" t="s">
        <v>10</v>
      </c>
      <c r="AA9" s="5" t="s">
        <v>470</v>
      </c>
      <c r="AB9" s="8">
        <v>40299</v>
      </c>
      <c r="AC9" s="5" t="s">
        <v>266</v>
      </c>
      <c r="AD9" s="5"/>
      <c r="AE9" s="5" t="s">
        <v>486</v>
      </c>
      <c r="AF9" s="5"/>
      <c r="AG9" s="5"/>
      <c r="AH9" s="5"/>
      <c r="AI9" s="5"/>
      <c r="AJ9" s="5"/>
      <c r="AK9" s="5"/>
      <c r="AL9" s="5"/>
      <c r="AM9" s="5"/>
    </row>
    <row r="10" spans="1:39" x14ac:dyDescent="0.25">
      <c r="A10" s="4" t="s">
        <v>55</v>
      </c>
      <c r="B10" s="4" t="s">
        <v>56</v>
      </c>
      <c r="C10" s="4">
        <v>3.077</v>
      </c>
      <c r="D10" s="4">
        <v>3.41</v>
      </c>
      <c r="E10" s="5">
        <v>165</v>
      </c>
      <c r="F10" s="13">
        <v>95</v>
      </c>
      <c r="G10" s="5">
        <v>160</v>
      </c>
      <c r="H10" s="13">
        <v>78</v>
      </c>
      <c r="I10" s="5">
        <v>4.5</v>
      </c>
      <c r="J10" s="13">
        <v>78</v>
      </c>
      <c r="K10" s="5"/>
      <c r="L10" s="6">
        <v>41688</v>
      </c>
      <c r="M10" s="4" t="s">
        <v>190</v>
      </c>
      <c r="N10" s="4" t="s">
        <v>10</v>
      </c>
      <c r="O10" s="6">
        <v>41731</v>
      </c>
      <c r="P10" s="7">
        <v>28</v>
      </c>
      <c r="Q10" s="4" t="s">
        <v>19</v>
      </c>
      <c r="R10" s="4" t="s">
        <v>16</v>
      </c>
      <c r="S10" s="4" t="s">
        <v>13</v>
      </c>
      <c r="T10" s="5" t="s">
        <v>10</v>
      </c>
      <c r="U10" s="5" t="s">
        <v>398</v>
      </c>
      <c r="V10" s="5" t="s">
        <v>458</v>
      </c>
      <c r="W10" s="5" t="s">
        <v>400</v>
      </c>
      <c r="X10" s="5" t="s">
        <v>399</v>
      </c>
      <c r="Y10" s="5" t="s">
        <v>10</v>
      </c>
      <c r="Z10" s="5" t="s">
        <v>10</v>
      </c>
      <c r="AA10" s="5" t="s">
        <v>441</v>
      </c>
      <c r="AB10" s="8">
        <v>41609</v>
      </c>
      <c r="AC10" s="5" t="s">
        <v>204</v>
      </c>
      <c r="AD10" s="5"/>
      <c r="AE10" s="5"/>
      <c r="AF10" s="5"/>
      <c r="AG10" s="5" t="s">
        <v>10</v>
      </c>
      <c r="AH10" s="5"/>
      <c r="AI10" s="5"/>
      <c r="AJ10" s="5" t="s">
        <v>39</v>
      </c>
      <c r="AK10" s="5"/>
      <c r="AL10" s="5"/>
      <c r="AM10" s="5"/>
    </row>
    <row r="11" spans="1:39" x14ac:dyDescent="0.25">
      <c r="A11" s="4" t="s">
        <v>37</v>
      </c>
      <c r="B11" s="4" t="s">
        <v>38</v>
      </c>
      <c r="C11" s="4" t="s">
        <v>444</v>
      </c>
      <c r="D11" s="4" t="s">
        <v>444</v>
      </c>
      <c r="E11" s="5">
        <v>163</v>
      </c>
      <c r="F11" s="13">
        <v>91</v>
      </c>
      <c r="G11" s="5">
        <v>148</v>
      </c>
      <c r="H11" s="13">
        <v>33</v>
      </c>
      <c r="I11" s="5">
        <v>4</v>
      </c>
      <c r="J11" s="13">
        <v>54</v>
      </c>
      <c r="K11" s="5"/>
      <c r="L11" s="6">
        <v>41684</v>
      </c>
      <c r="M11" s="4" t="s">
        <v>191</v>
      </c>
      <c r="N11" s="4" t="s">
        <v>30</v>
      </c>
      <c r="O11" s="6">
        <v>41718</v>
      </c>
      <c r="P11" s="7">
        <v>21</v>
      </c>
      <c r="Q11" s="4" t="s">
        <v>19</v>
      </c>
      <c r="R11" s="4" t="s">
        <v>16</v>
      </c>
      <c r="S11" s="4" t="s">
        <v>13</v>
      </c>
      <c r="T11" s="5" t="s">
        <v>10</v>
      </c>
      <c r="U11" s="5" t="s">
        <v>239</v>
      </c>
      <c r="V11" s="5" t="s">
        <v>459</v>
      </c>
      <c r="W11" s="5" t="s">
        <v>275</v>
      </c>
      <c r="X11" s="5" t="s">
        <v>207</v>
      </c>
      <c r="Y11" s="5" t="s">
        <v>10</v>
      </c>
      <c r="Z11" s="5" t="s">
        <v>10</v>
      </c>
      <c r="AA11" s="5" t="s">
        <v>493</v>
      </c>
      <c r="AB11" s="8">
        <v>41061</v>
      </c>
      <c r="AC11" s="5" t="s">
        <v>391</v>
      </c>
      <c r="AD11" s="5"/>
      <c r="AE11" s="5"/>
      <c r="AF11" s="5"/>
      <c r="AG11" s="5" t="s">
        <v>10</v>
      </c>
      <c r="AH11" s="5"/>
      <c r="AI11" s="5"/>
      <c r="AJ11" s="5" t="s">
        <v>10</v>
      </c>
      <c r="AK11" s="5"/>
      <c r="AL11" s="5"/>
      <c r="AM11" s="5" t="s">
        <v>397</v>
      </c>
    </row>
    <row r="12" spans="1:39" x14ac:dyDescent="0.25">
      <c r="A12" s="4" t="s">
        <v>95</v>
      </c>
      <c r="B12" s="4" t="s">
        <v>56</v>
      </c>
      <c r="C12" s="4">
        <v>3.95</v>
      </c>
      <c r="D12" s="4">
        <v>3.7120000000000002</v>
      </c>
      <c r="E12" s="5">
        <v>160</v>
      </c>
      <c r="F12" s="13">
        <v>84</v>
      </c>
      <c r="G12" s="5">
        <v>150</v>
      </c>
      <c r="H12" s="13">
        <v>41</v>
      </c>
      <c r="I12" s="5">
        <v>4</v>
      </c>
      <c r="J12" s="13">
        <v>54</v>
      </c>
      <c r="K12" s="5"/>
      <c r="L12" s="6">
        <v>41675</v>
      </c>
      <c r="M12" s="4" t="s">
        <v>489</v>
      </c>
      <c r="N12" s="4" t="s">
        <v>45</v>
      </c>
      <c r="O12" s="6">
        <v>41760</v>
      </c>
      <c r="P12" s="7">
        <v>25</v>
      </c>
      <c r="Q12" s="4" t="s">
        <v>19</v>
      </c>
      <c r="R12" s="4" t="s">
        <v>16</v>
      </c>
      <c r="S12" s="4" t="s">
        <v>13</v>
      </c>
      <c r="T12" s="5" t="s">
        <v>10</v>
      </c>
      <c r="U12" s="5" t="s">
        <v>396</v>
      </c>
      <c r="V12" s="5" t="s">
        <v>458</v>
      </c>
      <c r="W12" s="5" t="s">
        <v>222</v>
      </c>
      <c r="X12" s="5" t="s">
        <v>207</v>
      </c>
      <c r="Y12" s="5" t="s">
        <v>10</v>
      </c>
      <c r="Z12" s="5" t="s">
        <v>10</v>
      </c>
      <c r="AA12" s="5" t="s">
        <v>225</v>
      </c>
      <c r="AB12" s="8">
        <v>41030</v>
      </c>
      <c r="AC12" s="5" t="s">
        <v>204</v>
      </c>
      <c r="AD12" s="5"/>
      <c r="AE12" s="5"/>
      <c r="AF12" s="5"/>
      <c r="AG12" s="5" t="s">
        <v>10</v>
      </c>
      <c r="AH12" s="5"/>
      <c r="AI12" s="5"/>
      <c r="AJ12" s="5" t="s">
        <v>39</v>
      </c>
      <c r="AK12" s="5"/>
      <c r="AL12" s="5"/>
      <c r="AM12" s="5"/>
    </row>
    <row r="13" spans="1:39" x14ac:dyDescent="0.25">
      <c r="A13" s="4" t="s">
        <v>31</v>
      </c>
      <c r="B13" s="4" t="s">
        <v>32</v>
      </c>
      <c r="C13" s="4" t="s">
        <v>444</v>
      </c>
      <c r="D13" s="4" t="s">
        <v>444</v>
      </c>
      <c r="E13" s="5">
        <v>154</v>
      </c>
      <c r="F13" s="13">
        <v>61</v>
      </c>
      <c r="G13" s="5">
        <v>153</v>
      </c>
      <c r="H13" s="13">
        <v>56</v>
      </c>
      <c r="I13" s="5">
        <v>4.5</v>
      </c>
      <c r="J13" s="13">
        <v>73</v>
      </c>
      <c r="K13" s="5"/>
      <c r="L13" s="6">
        <v>41529</v>
      </c>
      <c r="M13" s="4" t="s">
        <v>489</v>
      </c>
      <c r="N13" s="4" t="s">
        <v>30</v>
      </c>
      <c r="O13" s="6">
        <v>41717</v>
      </c>
      <c r="P13" s="7">
        <v>28</v>
      </c>
      <c r="Q13" s="4" t="s">
        <v>19</v>
      </c>
      <c r="R13" s="4" t="s">
        <v>12</v>
      </c>
      <c r="S13" s="4" t="s">
        <v>13</v>
      </c>
      <c r="T13" s="5" t="s">
        <v>201</v>
      </c>
      <c r="U13" s="5" t="s">
        <v>239</v>
      </c>
      <c r="V13" s="5" t="s">
        <v>459</v>
      </c>
      <c r="W13" s="5" t="s">
        <v>471</v>
      </c>
      <c r="X13" s="5" t="s">
        <v>207</v>
      </c>
      <c r="Y13" s="5" t="s">
        <v>10</v>
      </c>
      <c r="Z13" s="5" t="s">
        <v>10</v>
      </c>
      <c r="AA13" s="5" t="s">
        <v>244</v>
      </c>
      <c r="AB13" s="8">
        <v>41061</v>
      </c>
      <c r="AC13" s="5" t="s">
        <v>194</v>
      </c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x14ac:dyDescent="0.25">
      <c r="A14" s="4" t="s">
        <v>130</v>
      </c>
      <c r="B14" s="4" t="s">
        <v>131</v>
      </c>
      <c r="C14" s="4">
        <v>2.7050000000000001</v>
      </c>
      <c r="D14" s="4">
        <v>2.8069999999999999</v>
      </c>
      <c r="E14" s="5">
        <v>153</v>
      </c>
      <c r="F14" s="13">
        <v>58</v>
      </c>
      <c r="G14" s="5">
        <v>143</v>
      </c>
      <c r="H14" s="13">
        <v>15</v>
      </c>
      <c r="I14" s="5">
        <v>5</v>
      </c>
      <c r="J14" s="13">
        <v>93</v>
      </c>
      <c r="K14" s="5"/>
      <c r="L14" s="6">
        <v>41689</v>
      </c>
      <c r="M14" s="4" t="s">
        <v>190</v>
      </c>
      <c r="N14" s="4" t="s">
        <v>45</v>
      </c>
      <c r="O14" s="6">
        <v>41779</v>
      </c>
      <c r="P14" s="7">
        <v>30</v>
      </c>
      <c r="Q14" s="4" t="s">
        <v>19</v>
      </c>
      <c r="R14" s="4" t="s">
        <v>16</v>
      </c>
      <c r="S14" s="4" t="s">
        <v>22</v>
      </c>
      <c r="T14" s="5" t="s">
        <v>10</v>
      </c>
      <c r="U14" s="5" t="s">
        <v>394</v>
      </c>
      <c r="V14" s="5" t="s">
        <v>458</v>
      </c>
      <c r="W14" s="5" t="s">
        <v>395</v>
      </c>
      <c r="X14" s="5" t="s">
        <v>207</v>
      </c>
      <c r="Y14" s="5" t="s">
        <v>10</v>
      </c>
      <c r="Z14" s="5" t="s">
        <v>10</v>
      </c>
      <c r="AA14" s="5" t="s">
        <v>217</v>
      </c>
      <c r="AB14" s="8">
        <v>40695</v>
      </c>
      <c r="AC14" s="5" t="s">
        <v>391</v>
      </c>
      <c r="AD14" s="5"/>
      <c r="AE14" s="5"/>
      <c r="AF14" s="5"/>
      <c r="AG14" s="5" t="s">
        <v>10</v>
      </c>
      <c r="AH14" s="5"/>
      <c r="AI14" s="5"/>
      <c r="AJ14" s="5" t="s">
        <v>39</v>
      </c>
      <c r="AK14" s="5"/>
      <c r="AL14" s="5"/>
      <c r="AM14" s="5"/>
    </row>
    <row r="15" spans="1:39" x14ac:dyDescent="0.25">
      <c r="A15" s="4" t="s">
        <v>96</v>
      </c>
      <c r="B15" s="4" t="s">
        <v>97</v>
      </c>
      <c r="C15" s="4">
        <v>3.5</v>
      </c>
      <c r="D15" s="4">
        <v>3.35</v>
      </c>
      <c r="E15" s="5">
        <v>160</v>
      </c>
      <c r="F15" s="13">
        <v>83</v>
      </c>
      <c r="G15" s="5">
        <v>152</v>
      </c>
      <c r="H15" s="13">
        <v>52</v>
      </c>
      <c r="I15" s="5">
        <v>3.5</v>
      </c>
      <c r="J15" s="13">
        <v>30</v>
      </c>
      <c r="K15" s="5"/>
      <c r="L15" s="6">
        <v>41417</v>
      </c>
      <c r="M15" s="4" t="s">
        <v>489</v>
      </c>
      <c r="N15" s="4" t="s">
        <v>10</v>
      </c>
      <c r="O15" s="6">
        <v>41761</v>
      </c>
      <c r="P15" s="7">
        <v>34</v>
      </c>
      <c r="Q15" s="4" t="s">
        <v>11</v>
      </c>
      <c r="R15" s="4" t="s">
        <v>12</v>
      </c>
      <c r="S15" s="4" t="s">
        <v>13</v>
      </c>
      <c r="T15" s="5" t="s">
        <v>201</v>
      </c>
      <c r="U15" s="5" t="s">
        <v>472</v>
      </c>
      <c r="V15" s="5" t="s">
        <v>458</v>
      </c>
      <c r="W15" s="5" t="s">
        <v>473</v>
      </c>
      <c r="X15" s="5" t="s">
        <v>474</v>
      </c>
      <c r="Y15" s="5" t="s">
        <v>10</v>
      </c>
      <c r="Z15" s="5" t="s">
        <v>10</v>
      </c>
      <c r="AA15" s="5" t="s">
        <v>475</v>
      </c>
      <c r="AB15" s="8">
        <v>38473</v>
      </c>
      <c r="AC15" s="5" t="s">
        <v>487</v>
      </c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 x14ac:dyDescent="0.25">
      <c r="A16" s="4" t="s">
        <v>178</v>
      </c>
      <c r="B16" s="4" t="s">
        <v>32</v>
      </c>
      <c r="C16" s="4" t="s">
        <v>444</v>
      </c>
      <c r="D16" s="4" t="s">
        <v>444</v>
      </c>
      <c r="E16" s="5">
        <v>152</v>
      </c>
      <c r="F16" s="13">
        <v>54</v>
      </c>
      <c r="G16" s="5">
        <v>145</v>
      </c>
      <c r="H16" s="13">
        <v>21</v>
      </c>
      <c r="I16" s="5">
        <v>2.5</v>
      </c>
      <c r="J16" s="13">
        <v>7</v>
      </c>
      <c r="K16" s="5"/>
      <c r="L16" s="6">
        <v>41834</v>
      </c>
      <c r="M16" s="4" t="s">
        <v>190</v>
      </c>
      <c r="N16" s="4" t="s">
        <v>30</v>
      </c>
      <c r="O16" s="6">
        <v>41876</v>
      </c>
      <c r="P16" s="7">
        <v>48</v>
      </c>
      <c r="Q16" s="4" t="s">
        <v>19</v>
      </c>
      <c r="R16" s="4" t="s">
        <v>16</v>
      </c>
      <c r="S16" s="4" t="s">
        <v>13</v>
      </c>
      <c r="T16" s="5" t="s">
        <v>10</v>
      </c>
      <c r="U16" s="5" t="s">
        <v>392</v>
      </c>
      <c r="V16" s="5" t="s">
        <v>459</v>
      </c>
      <c r="W16" s="5" t="s">
        <v>393</v>
      </c>
      <c r="X16" s="5" t="s">
        <v>207</v>
      </c>
      <c r="Y16" s="5" t="s">
        <v>10</v>
      </c>
      <c r="Z16" s="5" t="s">
        <v>10</v>
      </c>
      <c r="AA16" s="5" t="s">
        <v>382</v>
      </c>
      <c r="AB16" s="8">
        <v>39873</v>
      </c>
      <c r="AC16" s="5" t="s">
        <v>391</v>
      </c>
      <c r="AD16" s="5"/>
      <c r="AE16" s="5"/>
      <c r="AF16" s="5"/>
      <c r="AG16" s="5" t="s">
        <v>10</v>
      </c>
      <c r="AH16" s="5"/>
      <c r="AI16" s="5"/>
      <c r="AJ16" s="5" t="s">
        <v>10</v>
      </c>
      <c r="AK16" s="5"/>
      <c r="AL16" s="5"/>
      <c r="AM16" s="5" t="s">
        <v>390</v>
      </c>
    </row>
    <row r="17" spans="1:39" x14ac:dyDescent="0.25">
      <c r="A17" s="4" t="s">
        <v>102</v>
      </c>
      <c r="B17" s="4" t="s">
        <v>97</v>
      </c>
      <c r="C17" s="4">
        <v>3.3839999999999999</v>
      </c>
      <c r="D17" s="4">
        <v>3.44</v>
      </c>
      <c r="E17" s="5">
        <v>149</v>
      </c>
      <c r="F17" s="13" t="s">
        <v>445</v>
      </c>
      <c r="G17" s="5">
        <v>138</v>
      </c>
      <c r="H17" s="13" t="s">
        <v>450</v>
      </c>
      <c r="I17" s="5">
        <v>4</v>
      </c>
      <c r="J17" s="13" t="s">
        <v>456</v>
      </c>
      <c r="K17" s="5"/>
      <c r="L17" s="6">
        <v>41656</v>
      </c>
      <c r="M17" s="4" t="s">
        <v>190</v>
      </c>
      <c r="N17" s="4" t="s">
        <v>10</v>
      </c>
      <c r="O17" s="6">
        <v>41761</v>
      </c>
      <c r="P17" s="7">
        <v>23</v>
      </c>
      <c r="Q17" s="4" t="s">
        <v>11</v>
      </c>
      <c r="R17" s="4" t="s">
        <v>16</v>
      </c>
      <c r="S17" s="4" t="s">
        <v>13</v>
      </c>
      <c r="T17" s="5" t="s">
        <v>10</v>
      </c>
      <c r="U17" s="5" t="s">
        <v>388</v>
      </c>
      <c r="V17" s="5" t="s">
        <v>462</v>
      </c>
      <c r="W17" s="5" t="s">
        <v>389</v>
      </c>
      <c r="X17" s="5" t="s">
        <v>263</v>
      </c>
      <c r="Y17" s="5" t="s">
        <v>10</v>
      </c>
      <c r="Z17" s="5" t="s">
        <v>10</v>
      </c>
      <c r="AA17" s="5" t="s">
        <v>210</v>
      </c>
      <c r="AB17" s="8">
        <v>41395</v>
      </c>
      <c r="AC17" s="5" t="s">
        <v>387</v>
      </c>
      <c r="AD17" s="5"/>
      <c r="AE17" s="5" t="s">
        <v>386</v>
      </c>
      <c r="AF17" s="5"/>
      <c r="AG17" s="5" t="s">
        <v>10</v>
      </c>
      <c r="AH17" s="5"/>
      <c r="AI17" s="5"/>
      <c r="AJ17" s="5" t="s">
        <v>39</v>
      </c>
      <c r="AK17" s="5"/>
      <c r="AL17" s="5"/>
      <c r="AM17" s="5"/>
    </row>
    <row r="18" spans="1:39" x14ac:dyDescent="0.25">
      <c r="A18" s="4" t="s">
        <v>158</v>
      </c>
      <c r="B18" s="4" t="s">
        <v>159</v>
      </c>
      <c r="C18" s="4" t="s">
        <v>444</v>
      </c>
      <c r="D18" s="4" t="s">
        <v>444</v>
      </c>
      <c r="E18" s="5">
        <v>153</v>
      </c>
      <c r="F18" s="13">
        <v>58</v>
      </c>
      <c r="G18" s="5">
        <v>137</v>
      </c>
      <c r="H18" s="13">
        <v>3</v>
      </c>
      <c r="I18" s="5">
        <v>3.5</v>
      </c>
      <c r="J18" s="13">
        <v>35</v>
      </c>
      <c r="K18" s="5"/>
      <c r="L18" s="6">
        <v>41737</v>
      </c>
      <c r="M18" s="4" t="s">
        <v>190</v>
      </c>
      <c r="N18" s="4" t="s">
        <v>30</v>
      </c>
      <c r="O18" s="6">
        <v>41836</v>
      </c>
      <c r="P18" s="7">
        <v>32</v>
      </c>
      <c r="Q18" s="4" t="s">
        <v>11</v>
      </c>
      <c r="R18" s="4" t="s">
        <v>12</v>
      </c>
      <c r="S18" s="4" t="s">
        <v>13</v>
      </c>
      <c r="T18" s="5" t="s">
        <v>10</v>
      </c>
      <c r="U18" s="5" t="s">
        <v>239</v>
      </c>
      <c r="V18" s="5" t="s">
        <v>459</v>
      </c>
      <c r="W18" s="5" t="s">
        <v>275</v>
      </c>
      <c r="X18" s="5" t="s">
        <v>207</v>
      </c>
      <c r="Y18" s="5" t="s">
        <v>10</v>
      </c>
      <c r="Z18" s="5" t="s">
        <v>10</v>
      </c>
      <c r="AA18" s="5" t="s">
        <v>382</v>
      </c>
      <c r="AB18" s="8">
        <v>41426</v>
      </c>
      <c r="AC18" s="5" t="s">
        <v>238</v>
      </c>
      <c r="AD18" s="5"/>
      <c r="AE18" s="5"/>
      <c r="AF18" s="5"/>
      <c r="AG18" s="5" t="s">
        <v>10</v>
      </c>
      <c r="AH18" s="5"/>
      <c r="AI18" s="5"/>
      <c r="AJ18" s="5" t="s">
        <v>39</v>
      </c>
      <c r="AK18" s="5"/>
      <c r="AL18" s="5"/>
      <c r="AM18" s="5"/>
    </row>
    <row r="19" spans="1:39" x14ac:dyDescent="0.25">
      <c r="A19" s="4" t="s">
        <v>112</v>
      </c>
      <c r="B19" s="4" t="s">
        <v>113</v>
      </c>
      <c r="C19" s="4" t="s">
        <v>444</v>
      </c>
      <c r="D19" s="4" t="s">
        <v>444</v>
      </c>
      <c r="E19" s="5">
        <v>154</v>
      </c>
      <c r="F19" s="13">
        <v>62</v>
      </c>
      <c r="G19" s="5">
        <v>153</v>
      </c>
      <c r="H19" s="13">
        <v>53</v>
      </c>
      <c r="I19" s="5">
        <v>4.5</v>
      </c>
      <c r="J19" s="13">
        <v>78</v>
      </c>
      <c r="K19" s="5"/>
      <c r="L19" s="6">
        <v>41673</v>
      </c>
      <c r="M19" s="4" t="s">
        <v>190</v>
      </c>
      <c r="N19" s="4" t="s">
        <v>30</v>
      </c>
      <c r="O19" s="6">
        <v>41763</v>
      </c>
      <c r="P19" s="7">
        <v>29</v>
      </c>
      <c r="Q19" s="4" t="s">
        <v>11</v>
      </c>
      <c r="R19" s="4" t="s">
        <v>16</v>
      </c>
      <c r="S19" s="4" t="s">
        <v>13</v>
      </c>
      <c r="T19" s="5" t="s">
        <v>10</v>
      </c>
      <c r="U19" s="5" t="s">
        <v>239</v>
      </c>
      <c r="V19" s="5" t="s">
        <v>459</v>
      </c>
      <c r="W19" s="5" t="s">
        <v>383</v>
      </c>
      <c r="X19" s="5" t="s">
        <v>207</v>
      </c>
      <c r="Y19" s="5" t="s">
        <v>10</v>
      </c>
      <c r="Z19" s="5" t="s">
        <v>10</v>
      </c>
      <c r="AA19" s="5" t="s">
        <v>382</v>
      </c>
      <c r="AB19" s="8">
        <v>40969</v>
      </c>
      <c r="AC19" s="5" t="s">
        <v>381</v>
      </c>
      <c r="AD19" s="5" t="s">
        <v>380</v>
      </c>
      <c r="AE19" s="5"/>
      <c r="AF19" s="5"/>
      <c r="AG19" s="5" t="s">
        <v>10</v>
      </c>
      <c r="AH19" s="5"/>
      <c r="AI19" s="5"/>
      <c r="AJ19" s="5" t="s">
        <v>39</v>
      </c>
      <c r="AK19" s="5"/>
      <c r="AL19" s="5"/>
      <c r="AM19" s="5"/>
    </row>
    <row r="20" spans="1:39" x14ac:dyDescent="0.25">
      <c r="A20" s="4" t="s">
        <v>167</v>
      </c>
      <c r="B20" s="4" t="s">
        <v>168</v>
      </c>
      <c r="C20" s="4" t="s">
        <v>444</v>
      </c>
      <c r="D20" s="4" t="s">
        <v>444</v>
      </c>
      <c r="E20" s="5">
        <v>160</v>
      </c>
      <c r="F20" s="13">
        <v>84</v>
      </c>
      <c r="G20" s="5">
        <v>138</v>
      </c>
      <c r="H20" s="13">
        <v>5</v>
      </c>
      <c r="I20" s="5">
        <v>3.5</v>
      </c>
      <c r="J20" s="13">
        <v>35</v>
      </c>
      <c r="K20" s="5"/>
      <c r="L20" s="6">
        <v>41764</v>
      </c>
      <c r="M20" s="4" t="s">
        <v>190</v>
      </c>
      <c r="N20" s="4" t="s">
        <v>30</v>
      </c>
      <c r="O20" s="6">
        <v>41849</v>
      </c>
      <c r="P20" s="7">
        <v>40</v>
      </c>
      <c r="Q20" s="4" t="s">
        <v>19</v>
      </c>
      <c r="R20" s="4" t="s">
        <v>16</v>
      </c>
      <c r="S20" s="4" t="s">
        <v>13</v>
      </c>
      <c r="T20" s="5" t="s">
        <v>10</v>
      </c>
      <c r="U20" s="5" t="s">
        <v>239</v>
      </c>
      <c r="V20" s="5" t="s">
        <v>459</v>
      </c>
      <c r="W20" s="5" t="s">
        <v>240</v>
      </c>
      <c r="X20" s="5" t="s">
        <v>207</v>
      </c>
      <c r="Y20" s="5" t="s">
        <v>10</v>
      </c>
      <c r="Z20" s="5" t="s">
        <v>10</v>
      </c>
      <c r="AA20" s="5" t="s">
        <v>494</v>
      </c>
      <c r="AB20" s="8">
        <v>41883</v>
      </c>
      <c r="AC20" s="5" t="s">
        <v>204</v>
      </c>
      <c r="AD20" s="5"/>
      <c r="AE20" s="5"/>
      <c r="AF20" s="5"/>
      <c r="AG20" s="5" t="s">
        <v>10</v>
      </c>
      <c r="AH20" s="5"/>
      <c r="AI20" s="5"/>
      <c r="AJ20" s="5" t="s">
        <v>39</v>
      </c>
      <c r="AK20" s="5"/>
      <c r="AL20" s="5"/>
      <c r="AM20" s="5"/>
    </row>
    <row r="21" spans="1:39" x14ac:dyDescent="0.25">
      <c r="A21" s="4" t="s">
        <v>91</v>
      </c>
      <c r="B21" s="4" t="s">
        <v>69</v>
      </c>
      <c r="C21" s="4" t="s">
        <v>444</v>
      </c>
      <c r="D21" s="4" t="s">
        <v>444</v>
      </c>
      <c r="E21" s="5">
        <v>164</v>
      </c>
      <c r="F21" s="13">
        <v>94</v>
      </c>
      <c r="G21" s="5">
        <v>153</v>
      </c>
      <c r="H21" s="13">
        <v>65</v>
      </c>
      <c r="I21" s="5">
        <v>4.5</v>
      </c>
      <c r="J21" s="13">
        <v>72</v>
      </c>
      <c r="K21" s="5"/>
      <c r="L21" s="6">
        <v>41688</v>
      </c>
      <c r="M21" s="4" t="s">
        <v>190</v>
      </c>
      <c r="N21" s="4" t="s">
        <v>30</v>
      </c>
      <c r="O21" s="6">
        <v>41757</v>
      </c>
      <c r="P21" s="7">
        <v>50</v>
      </c>
      <c r="Q21" s="4" t="s">
        <v>19</v>
      </c>
      <c r="R21" s="4" t="s">
        <v>16</v>
      </c>
      <c r="S21" s="4" t="s">
        <v>22</v>
      </c>
      <c r="T21" s="5" t="s">
        <v>10</v>
      </c>
      <c r="U21" s="5" t="s">
        <v>239</v>
      </c>
      <c r="V21" s="5" t="s">
        <v>459</v>
      </c>
      <c r="W21" s="5" t="s">
        <v>275</v>
      </c>
      <c r="X21" s="5" t="s">
        <v>207</v>
      </c>
      <c r="Y21" s="5" t="s">
        <v>10</v>
      </c>
      <c r="Z21" s="5" t="s">
        <v>10</v>
      </c>
      <c r="AA21" s="5" t="s">
        <v>377</v>
      </c>
      <c r="AB21" s="8">
        <v>34851</v>
      </c>
      <c r="AC21" s="5" t="s">
        <v>204</v>
      </c>
      <c r="AD21" s="5"/>
      <c r="AE21" s="5"/>
      <c r="AF21" s="5"/>
      <c r="AG21" s="5" t="s">
        <v>10</v>
      </c>
      <c r="AH21" s="5"/>
      <c r="AI21" s="5"/>
      <c r="AJ21" s="5" t="s">
        <v>39</v>
      </c>
      <c r="AK21" s="5"/>
      <c r="AL21" s="5"/>
      <c r="AM21" s="5"/>
    </row>
    <row r="22" spans="1:39" x14ac:dyDescent="0.25">
      <c r="A22" s="4" t="s">
        <v>64</v>
      </c>
      <c r="B22" s="4" t="s">
        <v>65</v>
      </c>
      <c r="C22" s="4">
        <v>3.69</v>
      </c>
      <c r="D22" s="4">
        <v>3.5249999999999999</v>
      </c>
      <c r="E22" s="5">
        <v>148</v>
      </c>
      <c r="F22" s="13" t="s">
        <v>446</v>
      </c>
      <c r="G22" s="5">
        <v>151</v>
      </c>
      <c r="H22" s="13" t="s">
        <v>451</v>
      </c>
      <c r="I22" s="5">
        <v>4</v>
      </c>
      <c r="J22" s="13" t="s">
        <v>456</v>
      </c>
      <c r="K22" s="5"/>
      <c r="L22" s="6">
        <v>41590</v>
      </c>
      <c r="M22" s="4" t="s">
        <v>190</v>
      </c>
      <c r="N22" s="4" t="s">
        <v>10</v>
      </c>
      <c r="O22" s="6">
        <v>41743</v>
      </c>
      <c r="P22" s="7">
        <v>23</v>
      </c>
      <c r="Q22" s="4" t="s">
        <v>19</v>
      </c>
      <c r="R22" s="4" t="s">
        <v>16</v>
      </c>
      <c r="S22" s="4" t="s">
        <v>13</v>
      </c>
      <c r="T22" s="5" t="s">
        <v>10</v>
      </c>
      <c r="U22" s="5" t="s">
        <v>374</v>
      </c>
      <c r="V22" s="5" t="s">
        <v>462</v>
      </c>
      <c r="W22" s="5" t="s">
        <v>376</v>
      </c>
      <c r="X22" s="5" t="s">
        <v>375</v>
      </c>
      <c r="Y22" s="5" t="s">
        <v>10</v>
      </c>
      <c r="Z22" s="5" t="s">
        <v>10</v>
      </c>
      <c r="AA22" s="5" t="s">
        <v>373</v>
      </c>
      <c r="AB22" s="8">
        <v>41760</v>
      </c>
      <c r="AC22" s="5" t="s">
        <v>298</v>
      </c>
      <c r="AD22" s="5"/>
      <c r="AE22" s="5"/>
      <c r="AF22" s="5"/>
      <c r="AG22" s="5" t="s">
        <v>10</v>
      </c>
      <c r="AH22" s="5"/>
      <c r="AI22" s="5"/>
      <c r="AJ22" s="5" t="s">
        <v>39</v>
      </c>
      <c r="AK22" s="5"/>
      <c r="AL22" s="5"/>
      <c r="AM22" s="5"/>
    </row>
    <row r="23" spans="1:39" x14ac:dyDescent="0.25">
      <c r="A23" s="4" t="s">
        <v>49</v>
      </c>
      <c r="B23" s="4" t="s">
        <v>50</v>
      </c>
      <c r="C23" s="4">
        <v>3.4940000000000002</v>
      </c>
      <c r="D23" s="4">
        <v>3.4790000000000001</v>
      </c>
      <c r="E23" s="5">
        <v>156</v>
      </c>
      <c r="F23" s="13">
        <v>70</v>
      </c>
      <c r="G23" s="5">
        <v>150</v>
      </c>
      <c r="H23" s="13">
        <v>41</v>
      </c>
      <c r="I23" s="5">
        <v>3.5</v>
      </c>
      <c r="J23" s="13">
        <v>35</v>
      </c>
      <c r="K23" s="5"/>
      <c r="L23" s="6">
        <v>41684</v>
      </c>
      <c r="M23" s="4" t="s">
        <v>190</v>
      </c>
      <c r="N23" s="4" t="s">
        <v>30</v>
      </c>
      <c r="O23" s="6">
        <v>41725</v>
      </c>
      <c r="P23" s="7">
        <v>26</v>
      </c>
      <c r="Q23" s="4" t="s">
        <v>19</v>
      </c>
      <c r="R23" s="4" t="s">
        <v>16</v>
      </c>
      <c r="S23" s="4" t="s">
        <v>13</v>
      </c>
      <c r="T23" s="5" t="s">
        <v>10</v>
      </c>
      <c r="U23" s="5" t="s">
        <v>371</v>
      </c>
      <c r="V23" s="5" t="s">
        <v>464</v>
      </c>
      <c r="W23" s="5" t="s">
        <v>212</v>
      </c>
      <c r="X23" s="5" t="s">
        <v>207</v>
      </c>
      <c r="Y23" s="5" t="s">
        <v>10</v>
      </c>
      <c r="Z23" s="5" t="s">
        <v>10</v>
      </c>
      <c r="AA23" s="5" t="s">
        <v>210</v>
      </c>
      <c r="AB23" s="8">
        <v>41791</v>
      </c>
      <c r="AC23" s="5" t="s">
        <v>296</v>
      </c>
      <c r="AD23" s="5"/>
      <c r="AE23" s="5"/>
      <c r="AF23" s="5"/>
      <c r="AG23" s="5" t="s">
        <v>10</v>
      </c>
      <c r="AH23" s="5"/>
      <c r="AI23" s="5"/>
      <c r="AJ23" s="5" t="s">
        <v>39</v>
      </c>
      <c r="AK23" s="5"/>
      <c r="AL23" s="5"/>
      <c r="AM23" s="5"/>
    </row>
    <row r="24" spans="1:39" x14ac:dyDescent="0.25">
      <c r="A24" s="4" t="s">
        <v>156</v>
      </c>
      <c r="B24" s="4" t="s">
        <v>157</v>
      </c>
      <c r="C24" s="4">
        <v>3.5419999999999998</v>
      </c>
      <c r="D24" s="4">
        <v>3.5310000000000001</v>
      </c>
      <c r="E24" s="5">
        <v>170</v>
      </c>
      <c r="F24" s="13">
        <v>99</v>
      </c>
      <c r="G24" s="5">
        <v>158</v>
      </c>
      <c r="H24" s="13">
        <v>72</v>
      </c>
      <c r="I24" s="5">
        <v>4</v>
      </c>
      <c r="J24" s="13">
        <v>54</v>
      </c>
      <c r="K24" s="5"/>
      <c r="L24" s="6">
        <v>41731</v>
      </c>
      <c r="M24" s="4" t="s">
        <v>191</v>
      </c>
      <c r="N24" s="4" t="s">
        <v>30</v>
      </c>
      <c r="O24" s="6">
        <v>41828</v>
      </c>
      <c r="P24" s="7">
        <v>42</v>
      </c>
      <c r="Q24" s="4" t="s">
        <v>11</v>
      </c>
      <c r="R24" s="4" t="s">
        <v>16</v>
      </c>
      <c r="S24" s="4" t="s">
        <v>13</v>
      </c>
      <c r="T24" s="5" t="s">
        <v>10</v>
      </c>
      <c r="U24" s="5" t="s">
        <v>371</v>
      </c>
      <c r="V24" s="5" t="s">
        <v>464</v>
      </c>
      <c r="W24" s="5" t="s">
        <v>372</v>
      </c>
      <c r="X24" s="5" t="s">
        <v>207</v>
      </c>
      <c r="Y24" s="5" t="s">
        <v>10</v>
      </c>
      <c r="Z24" s="5" t="s">
        <v>10</v>
      </c>
      <c r="AA24" s="5" t="s">
        <v>495</v>
      </c>
      <c r="AB24" s="8">
        <v>34851</v>
      </c>
      <c r="AC24" s="5" t="s">
        <v>329</v>
      </c>
      <c r="AD24" s="5"/>
      <c r="AE24" s="5"/>
      <c r="AF24" s="5"/>
      <c r="AG24" s="5" t="s">
        <v>10</v>
      </c>
      <c r="AH24" s="5"/>
      <c r="AI24" s="5"/>
      <c r="AJ24" s="5" t="s">
        <v>39</v>
      </c>
      <c r="AK24" s="5"/>
      <c r="AL24" s="5"/>
      <c r="AM24" s="5"/>
    </row>
    <row r="25" spans="1:39" x14ac:dyDescent="0.25">
      <c r="A25" s="4" t="s">
        <v>126</v>
      </c>
      <c r="B25" s="4" t="s">
        <v>127</v>
      </c>
      <c r="C25" s="4">
        <v>3.49</v>
      </c>
      <c r="D25" s="4">
        <v>3.54</v>
      </c>
      <c r="E25" s="5">
        <v>156</v>
      </c>
      <c r="F25" s="13">
        <v>69</v>
      </c>
      <c r="G25" s="5">
        <v>156</v>
      </c>
      <c r="H25" s="13">
        <v>68</v>
      </c>
      <c r="I25" s="5">
        <v>4</v>
      </c>
      <c r="J25" s="13">
        <v>49</v>
      </c>
      <c r="K25" s="5"/>
      <c r="L25" s="6">
        <v>41646</v>
      </c>
      <c r="M25" s="4" t="s">
        <v>191</v>
      </c>
      <c r="N25" s="4" t="s">
        <v>10</v>
      </c>
      <c r="O25" s="6">
        <v>41771</v>
      </c>
      <c r="P25" s="7">
        <v>26</v>
      </c>
      <c r="Q25" s="4" t="s">
        <v>11</v>
      </c>
      <c r="R25" s="4" t="s">
        <v>16</v>
      </c>
      <c r="S25" s="4" t="s">
        <v>13</v>
      </c>
      <c r="T25" s="5" t="s">
        <v>201</v>
      </c>
      <c r="U25" s="5" t="s">
        <v>369</v>
      </c>
      <c r="V25" s="5" t="s">
        <v>458</v>
      </c>
      <c r="W25" s="5" t="s">
        <v>370</v>
      </c>
      <c r="X25" s="5" t="s">
        <v>248</v>
      </c>
      <c r="Y25" s="5" t="s">
        <v>10</v>
      </c>
      <c r="Z25" s="5" t="s">
        <v>10</v>
      </c>
      <c r="AA25" s="5" t="s">
        <v>368</v>
      </c>
      <c r="AB25" s="8">
        <v>40330</v>
      </c>
      <c r="AC25" s="5" t="s">
        <v>367</v>
      </c>
      <c r="AD25" s="5"/>
      <c r="AE25" s="5"/>
      <c r="AF25" s="5" t="s">
        <v>366</v>
      </c>
      <c r="AG25" s="5" t="s">
        <v>10</v>
      </c>
      <c r="AH25" s="5"/>
      <c r="AI25" s="5"/>
      <c r="AJ25" s="5" t="s">
        <v>39</v>
      </c>
      <c r="AK25" s="5"/>
      <c r="AL25" s="5"/>
      <c r="AM25" s="5"/>
    </row>
    <row r="26" spans="1:39" x14ac:dyDescent="0.25">
      <c r="A26" s="4" t="s">
        <v>46</v>
      </c>
      <c r="B26" s="4" t="s">
        <v>18</v>
      </c>
      <c r="C26" s="4" t="s">
        <v>444</v>
      </c>
      <c r="D26" s="4" t="s">
        <v>444</v>
      </c>
      <c r="E26" s="5">
        <v>161</v>
      </c>
      <c r="F26" s="13">
        <v>87</v>
      </c>
      <c r="G26" s="5">
        <v>146</v>
      </c>
      <c r="H26" s="13">
        <v>25</v>
      </c>
      <c r="I26" s="5">
        <v>4</v>
      </c>
      <c r="J26" s="13">
        <v>54</v>
      </c>
      <c r="K26" s="5"/>
      <c r="L26" s="6">
        <v>41688</v>
      </c>
      <c r="M26" s="4" t="s">
        <v>190</v>
      </c>
      <c r="N26" s="4" t="s">
        <v>30</v>
      </c>
      <c r="O26" s="6">
        <v>41719</v>
      </c>
      <c r="P26" s="7">
        <v>37</v>
      </c>
      <c r="Q26" s="4" t="s">
        <v>19</v>
      </c>
      <c r="R26" s="4" t="s">
        <v>16</v>
      </c>
      <c r="S26" s="4" t="s">
        <v>13</v>
      </c>
      <c r="T26" s="5" t="s">
        <v>10</v>
      </c>
      <c r="U26" s="5" t="s">
        <v>364</v>
      </c>
      <c r="V26" s="5" t="s">
        <v>459</v>
      </c>
      <c r="W26" s="5" t="s">
        <v>365</v>
      </c>
      <c r="X26" s="5" t="s">
        <v>207</v>
      </c>
      <c r="Y26" s="5" t="s">
        <v>10</v>
      </c>
      <c r="Z26" s="5" t="s">
        <v>10</v>
      </c>
      <c r="AA26" s="5" t="s">
        <v>363</v>
      </c>
      <c r="AB26" s="8">
        <v>41883</v>
      </c>
      <c r="AC26" s="5" t="s">
        <v>362</v>
      </c>
      <c r="AD26" s="5"/>
      <c r="AE26" s="5"/>
      <c r="AF26" s="5"/>
      <c r="AG26" s="5" t="s">
        <v>10</v>
      </c>
      <c r="AH26" s="5"/>
      <c r="AI26" s="5"/>
      <c r="AJ26" s="5" t="s">
        <v>39</v>
      </c>
      <c r="AK26" s="5"/>
      <c r="AL26" s="5"/>
      <c r="AM26" s="5"/>
    </row>
    <row r="27" spans="1:39" x14ac:dyDescent="0.25">
      <c r="A27" s="4" t="s">
        <v>148</v>
      </c>
      <c r="B27" s="4" t="s">
        <v>149</v>
      </c>
      <c r="C27" s="4">
        <v>3.2250000000000001</v>
      </c>
      <c r="D27" s="4">
        <v>3.32</v>
      </c>
      <c r="E27" s="5">
        <v>158</v>
      </c>
      <c r="F27" s="13">
        <v>78</v>
      </c>
      <c r="G27" s="5">
        <v>148</v>
      </c>
      <c r="H27" s="13">
        <v>33</v>
      </c>
      <c r="I27" s="5">
        <v>4</v>
      </c>
      <c r="J27" s="13">
        <v>54</v>
      </c>
      <c r="K27" s="5"/>
      <c r="L27" s="6">
        <v>41736</v>
      </c>
      <c r="M27" s="4" t="s">
        <v>190</v>
      </c>
      <c r="N27" s="4" t="s">
        <v>30</v>
      </c>
      <c r="O27" s="6">
        <v>41802</v>
      </c>
      <c r="P27" s="7">
        <v>26</v>
      </c>
      <c r="Q27" s="4" t="s">
        <v>11</v>
      </c>
      <c r="R27" s="4" t="s">
        <v>12</v>
      </c>
      <c r="S27" s="4" t="s">
        <v>13</v>
      </c>
      <c r="T27" s="5" t="s">
        <v>201</v>
      </c>
      <c r="U27" s="5" t="s">
        <v>221</v>
      </c>
      <c r="V27" s="5" t="s">
        <v>464</v>
      </c>
      <c r="W27" s="5" t="s">
        <v>227</v>
      </c>
      <c r="X27" s="5" t="s">
        <v>207</v>
      </c>
      <c r="Y27" s="5" t="s">
        <v>10</v>
      </c>
      <c r="Z27" s="5" t="s">
        <v>10</v>
      </c>
      <c r="AA27" s="5" t="s">
        <v>361</v>
      </c>
      <c r="AB27" s="8">
        <v>40664</v>
      </c>
      <c r="AC27" s="5" t="s">
        <v>194</v>
      </c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ht="30" x14ac:dyDescent="0.25">
      <c r="A28" s="4" t="s">
        <v>116</v>
      </c>
      <c r="B28" s="4" t="s">
        <v>117</v>
      </c>
      <c r="C28" s="4">
        <v>3.6859999999999999</v>
      </c>
      <c r="D28" s="4">
        <v>3.6930000000000001</v>
      </c>
      <c r="E28" s="5">
        <v>151</v>
      </c>
      <c r="F28" s="13">
        <v>58</v>
      </c>
      <c r="G28" s="5">
        <v>148</v>
      </c>
      <c r="H28" s="13">
        <v>33</v>
      </c>
      <c r="I28" s="5">
        <v>4</v>
      </c>
      <c r="J28" s="13">
        <v>54</v>
      </c>
      <c r="K28" s="5"/>
      <c r="L28" s="6">
        <v>41668</v>
      </c>
      <c r="M28" s="4" t="s">
        <v>491</v>
      </c>
      <c r="N28" s="4" t="s">
        <v>10</v>
      </c>
      <c r="O28" s="6">
        <v>41765</v>
      </c>
      <c r="P28" s="7">
        <v>22</v>
      </c>
      <c r="Q28" s="4" t="s">
        <v>11</v>
      </c>
      <c r="R28" s="4" t="s">
        <v>16</v>
      </c>
      <c r="S28" s="4" t="s">
        <v>13</v>
      </c>
      <c r="T28" s="5" t="s">
        <v>10</v>
      </c>
      <c r="U28" s="5" t="s">
        <v>359</v>
      </c>
      <c r="V28" s="5" t="s">
        <v>462</v>
      </c>
      <c r="W28" s="5" t="s">
        <v>360</v>
      </c>
      <c r="X28" s="5" t="s">
        <v>248</v>
      </c>
      <c r="Y28" s="5" t="s">
        <v>10</v>
      </c>
      <c r="Z28" s="5" t="s">
        <v>10</v>
      </c>
      <c r="AA28" s="5" t="s">
        <v>358</v>
      </c>
      <c r="AB28" s="8">
        <v>41791</v>
      </c>
      <c r="AC28" s="5" t="s">
        <v>261</v>
      </c>
      <c r="AD28" s="5"/>
      <c r="AE28" s="5" t="s">
        <v>357</v>
      </c>
      <c r="AF28" s="5"/>
      <c r="AG28" s="5" t="s">
        <v>10</v>
      </c>
      <c r="AH28" s="5"/>
      <c r="AI28" s="5"/>
      <c r="AJ28" s="5" t="s">
        <v>39</v>
      </c>
      <c r="AK28" s="5"/>
      <c r="AL28" s="5"/>
      <c r="AM28" s="5"/>
    </row>
    <row r="29" spans="1:39" x14ac:dyDescent="0.25">
      <c r="A29" s="4" t="s">
        <v>51</v>
      </c>
      <c r="B29" s="4" t="s">
        <v>52</v>
      </c>
      <c r="C29" s="4">
        <v>3.5819999999999999</v>
      </c>
      <c r="D29" s="4">
        <v>3.57</v>
      </c>
      <c r="E29" s="5">
        <v>159</v>
      </c>
      <c r="F29" s="13">
        <v>81</v>
      </c>
      <c r="G29" s="5">
        <v>153</v>
      </c>
      <c r="H29" s="13">
        <v>53</v>
      </c>
      <c r="I29" s="5">
        <v>4</v>
      </c>
      <c r="J29" s="13">
        <v>54</v>
      </c>
      <c r="K29" s="5"/>
      <c r="L29" s="6">
        <v>41677</v>
      </c>
      <c r="M29" s="4" t="s">
        <v>190</v>
      </c>
      <c r="N29" s="4" t="s">
        <v>10</v>
      </c>
      <c r="O29" s="6">
        <v>41729</v>
      </c>
      <c r="P29" s="7">
        <v>17</v>
      </c>
      <c r="Q29" s="4" t="s">
        <v>11</v>
      </c>
      <c r="R29" s="4" t="s">
        <v>16</v>
      </c>
      <c r="S29" s="4" t="s">
        <v>13</v>
      </c>
      <c r="T29" s="5" t="s">
        <v>10</v>
      </c>
      <c r="U29" s="5" t="s">
        <v>355</v>
      </c>
      <c r="V29" s="5" t="s">
        <v>458</v>
      </c>
      <c r="W29" s="5" t="s">
        <v>356</v>
      </c>
      <c r="X29" s="5" t="s">
        <v>215</v>
      </c>
      <c r="Y29" s="5" t="s">
        <v>10</v>
      </c>
      <c r="Z29" s="5" t="s">
        <v>10</v>
      </c>
      <c r="AA29" s="5" t="s">
        <v>210</v>
      </c>
      <c r="AB29" s="8">
        <v>41791</v>
      </c>
      <c r="AC29" s="5" t="s">
        <v>204</v>
      </c>
      <c r="AD29" s="5"/>
      <c r="AE29" s="5"/>
      <c r="AF29" s="5"/>
      <c r="AG29" s="5" t="s">
        <v>10</v>
      </c>
      <c r="AH29" s="5"/>
      <c r="AI29" s="5"/>
      <c r="AJ29" s="5" t="s">
        <v>39</v>
      </c>
      <c r="AK29" s="5"/>
      <c r="AL29" s="5"/>
      <c r="AM29" s="5"/>
    </row>
    <row r="30" spans="1:39" x14ac:dyDescent="0.25">
      <c r="A30" s="4" t="s">
        <v>173</v>
      </c>
      <c r="B30" s="4" t="s">
        <v>174</v>
      </c>
      <c r="C30" s="4">
        <v>3.14</v>
      </c>
      <c r="D30" s="4">
        <v>3.45</v>
      </c>
      <c r="E30" s="5">
        <v>163</v>
      </c>
      <c r="F30" s="13">
        <v>92</v>
      </c>
      <c r="G30" s="5">
        <v>146</v>
      </c>
      <c r="H30" s="13">
        <v>25</v>
      </c>
      <c r="I30" s="5">
        <v>4</v>
      </c>
      <c r="J30" s="13">
        <v>56</v>
      </c>
      <c r="K30" s="5"/>
      <c r="L30" s="6">
        <v>41841</v>
      </c>
      <c r="M30" s="4" t="s">
        <v>190</v>
      </c>
      <c r="N30" s="4" t="s">
        <v>30</v>
      </c>
      <c r="O30" s="6">
        <v>41870</v>
      </c>
      <c r="P30" s="7">
        <v>35</v>
      </c>
      <c r="Q30" s="4" t="s">
        <v>11</v>
      </c>
      <c r="R30" s="4" t="s">
        <v>16</v>
      </c>
      <c r="S30" s="4" t="s">
        <v>13</v>
      </c>
      <c r="T30" s="5" t="s">
        <v>10</v>
      </c>
      <c r="U30" s="5" t="s">
        <v>218</v>
      </c>
      <c r="V30" s="5" t="s">
        <v>459</v>
      </c>
      <c r="W30" s="5" t="s">
        <v>212</v>
      </c>
      <c r="X30" s="5" t="s">
        <v>207</v>
      </c>
      <c r="Y30" s="5" t="s">
        <v>10</v>
      </c>
      <c r="Z30" s="5" t="s">
        <v>10</v>
      </c>
      <c r="AA30" s="5" t="s">
        <v>354</v>
      </c>
      <c r="AB30" s="8">
        <v>38687</v>
      </c>
      <c r="AC30" s="5" t="s">
        <v>204</v>
      </c>
      <c r="AD30" s="5"/>
      <c r="AE30" s="5"/>
      <c r="AF30" s="5"/>
      <c r="AG30" s="5" t="s">
        <v>10</v>
      </c>
      <c r="AH30" s="5"/>
      <c r="AI30" s="5"/>
      <c r="AJ30" s="5" t="s">
        <v>39</v>
      </c>
      <c r="AK30" s="5"/>
      <c r="AL30" s="5"/>
      <c r="AM30" s="5"/>
    </row>
    <row r="31" spans="1:39" x14ac:dyDescent="0.25">
      <c r="A31" s="4" t="s">
        <v>94</v>
      </c>
      <c r="B31" s="4" t="s">
        <v>90</v>
      </c>
      <c r="C31" s="4">
        <v>3.27</v>
      </c>
      <c r="D31" s="4">
        <v>2.99</v>
      </c>
      <c r="E31" s="5">
        <v>146</v>
      </c>
      <c r="F31" s="13">
        <v>28</v>
      </c>
      <c r="G31" s="5">
        <v>145</v>
      </c>
      <c r="H31" s="13">
        <v>22</v>
      </c>
      <c r="I31" s="5">
        <v>4</v>
      </c>
      <c r="J31" s="13">
        <v>54</v>
      </c>
      <c r="K31" s="5"/>
      <c r="L31" s="6">
        <v>41668</v>
      </c>
      <c r="M31" s="4" t="s">
        <v>190</v>
      </c>
      <c r="N31" s="4" t="s">
        <v>45</v>
      </c>
      <c r="O31" s="6">
        <v>41759</v>
      </c>
      <c r="P31" s="7">
        <v>25</v>
      </c>
      <c r="Q31" s="4" t="s">
        <v>11</v>
      </c>
      <c r="R31" s="4" t="s">
        <v>84</v>
      </c>
      <c r="S31" s="4" t="s">
        <v>13</v>
      </c>
      <c r="T31" s="5" t="s">
        <v>10</v>
      </c>
      <c r="U31" s="5" t="s">
        <v>352</v>
      </c>
      <c r="V31" s="5" t="s">
        <v>459</v>
      </c>
      <c r="W31" s="5" t="s">
        <v>353</v>
      </c>
      <c r="X31" s="5" t="s">
        <v>207</v>
      </c>
      <c r="Y31" s="5" t="s">
        <v>10</v>
      </c>
      <c r="Z31" s="5" t="s">
        <v>10</v>
      </c>
      <c r="AA31" s="5" t="s">
        <v>225</v>
      </c>
      <c r="AB31" s="8">
        <v>40360</v>
      </c>
      <c r="AC31" s="5" t="s">
        <v>204</v>
      </c>
      <c r="AD31" s="5"/>
      <c r="AE31" s="5"/>
      <c r="AF31" s="5"/>
      <c r="AG31" s="5" t="s">
        <v>201</v>
      </c>
      <c r="AH31" s="5"/>
      <c r="AI31" s="5"/>
      <c r="AJ31" s="5" t="s">
        <v>39</v>
      </c>
      <c r="AK31" s="5"/>
      <c r="AL31" s="5"/>
      <c r="AM31" s="5"/>
    </row>
    <row r="32" spans="1:39" x14ac:dyDescent="0.25">
      <c r="A32" s="4" t="s">
        <v>92</v>
      </c>
      <c r="B32" s="4" t="s">
        <v>93</v>
      </c>
      <c r="C32" s="4">
        <v>3.7170000000000001</v>
      </c>
      <c r="D32" s="4">
        <v>3.52</v>
      </c>
      <c r="E32" s="5">
        <v>155</v>
      </c>
      <c r="F32" s="13">
        <v>66</v>
      </c>
      <c r="G32" s="5">
        <v>154</v>
      </c>
      <c r="H32" s="13">
        <v>57</v>
      </c>
      <c r="I32" s="5">
        <v>4</v>
      </c>
      <c r="J32" s="13">
        <v>54</v>
      </c>
      <c r="K32" s="5"/>
      <c r="L32" s="6">
        <v>41666</v>
      </c>
      <c r="M32" s="4" t="s">
        <v>190</v>
      </c>
      <c r="N32" s="4" t="s">
        <v>30</v>
      </c>
      <c r="O32" s="6">
        <v>41758</v>
      </c>
      <c r="P32" s="7">
        <v>27</v>
      </c>
      <c r="Q32" s="4" t="s">
        <v>11</v>
      </c>
      <c r="R32" s="4" t="s">
        <v>16</v>
      </c>
      <c r="S32" s="4" t="s">
        <v>13</v>
      </c>
      <c r="T32" s="5" t="s">
        <v>10</v>
      </c>
      <c r="U32" s="5" t="s">
        <v>350</v>
      </c>
      <c r="V32" s="5" t="s">
        <v>458</v>
      </c>
      <c r="W32" s="5" t="s">
        <v>351</v>
      </c>
      <c r="X32" s="5" t="s">
        <v>207</v>
      </c>
      <c r="Y32" s="5" t="s">
        <v>10</v>
      </c>
      <c r="Z32" s="5" t="s">
        <v>10</v>
      </c>
      <c r="AA32" s="5" t="s">
        <v>496</v>
      </c>
      <c r="AB32" s="8">
        <v>40299</v>
      </c>
      <c r="AC32" s="5" t="s">
        <v>204</v>
      </c>
      <c r="AD32" s="5"/>
      <c r="AE32" s="5"/>
      <c r="AF32" s="5"/>
      <c r="AG32" s="5" t="s">
        <v>10</v>
      </c>
      <c r="AH32" s="5"/>
      <c r="AI32" s="5"/>
      <c r="AJ32" s="5" t="s">
        <v>39</v>
      </c>
      <c r="AK32" s="5"/>
      <c r="AL32" s="5"/>
      <c r="AM32" s="5"/>
    </row>
    <row r="33" spans="1:39" x14ac:dyDescent="0.25">
      <c r="A33" s="4" t="s">
        <v>154</v>
      </c>
      <c r="B33" s="4" t="s">
        <v>155</v>
      </c>
      <c r="C33" s="4" t="s">
        <v>444</v>
      </c>
      <c r="D33" s="4" t="s">
        <v>444</v>
      </c>
      <c r="E33" s="5">
        <v>145</v>
      </c>
      <c r="F33" s="13">
        <v>24</v>
      </c>
      <c r="G33" s="5">
        <v>138</v>
      </c>
      <c r="H33" s="13">
        <v>5</v>
      </c>
      <c r="I33" s="5">
        <v>2.5</v>
      </c>
      <c r="J33" s="13">
        <v>6</v>
      </c>
      <c r="K33" s="5"/>
      <c r="L33" s="6">
        <v>41652</v>
      </c>
      <c r="M33" s="4" t="s">
        <v>191</v>
      </c>
      <c r="N33" s="4" t="s">
        <v>30</v>
      </c>
      <c r="O33" s="6">
        <v>41821</v>
      </c>
      <c r="P33" s="7">
        <v>46</v>
      </c>
      <c r="Q33" s="4" t="s">
        <v>11</v>
      </c>
      <c r="R33" s="4" t="s">
        <v>16</v>
      </c>
      <c r="S33" s="4" t="s">
        <v>13</v>
      </c>
      <c r="T33" s="5" t="s">
        <v>10</v>
      </c>
      <c r="U33" s="5" t="s">
        <v>239</v>
      </c>
      <c r="V33" s="5" t="s">
        <v>459</v>
      </c>
      <c r="W33" s="5" t="s">
        <v>349</v>
      </c>
      <c r="X33" s="5" t="s">
        <v>207</v>
      </c>
      <c r="Y33" s="5" t="s">
        <v>10</v>
      </c>
      <c r="Z33" s="5" t="s">
        <v>10</v>
      </c>
      <c r="AA33" s="5" t="s">
        <v>348</v>
      </c>
      <c r="AB33" s="8">
        <v>37773</v>
      </c>
      <c r="AC33" s="5" t="s">
        <v>204</v>
      </c>
      <c r="AD33" s="5"/>
      <c r="AE33" s="5"/>
      <c r="AF33" s="5"/>
      <c r="AG33" s="5" t="s">
        <v>10</v>
      </c>
      <c r="AH33" s="5"/>
      <c r="AI33" s="5"/>
      <c r="AJ33" s="5" t="s">
        <v>39</v>
      </c>
      <c r="AK33" s="5"/>
      <c r="AL33" s="5"/>
      <c r="AM33" s="5"/>
    </row>
    <row r="34" spans="1:39" x14ac:dyDescent="0.25">
      <c r="A34" s="4" t="s">
        <v>85</v>
      </c>
      <c r="B34" s="4" t="s">
        <v>86</v>
      </c>
      <c r="C34" s="4">
        <v>3.7629999999999999</v>
      </c>
      <c r="D34" s="4">
        <v>3.4809999999999999</v>
      </c>
      <c r="E34" s="5">
        <v>147</v>
      </c>
      <c r="F34" s="13">
        <v>32</v>
      </c>
      <c r="G34" s="5">
        <v>150</v>
      </c>
      <c r="H34" s="13">
        <v>41</v>
      </c>
      <c r="I34" s="5">
        <v>4.5</v>
      </c>
      <c r="J34" s="13">
        <v>78</v>
      </c>
      <c r="K34" s="5"/>
      <c r="L34" s="6">
        <v>41674</v>
      </c>
      <c r="M34" s="4" t="s">
        <v>190</v>
      </c>
      <c r="N34" s="4" t="s">
        <v>30</v>
      </c>
      <c r="O34" s="6">
        <v>41753</v>
      </c>
      <c r="P34" s="7">
        <v>31</v>
      </c>
      <c r="Q34" s="4" t="s">
        <v>19</v>
      </c>
      <c r="R34" s="4" t="s">
        <v>12</v>
      </c>
      <c r="S34" s="4" t="s">
        <v>13</v>
      </c>
      <c r="T34" s="5" t="s">
        <v>10</v>
      </c>
      <c r="U34" s="5" t="s">
        <v>346</v>
      </c>
      <c r="V34" s="5" t="s">
        <v>459</v>
      </c>
      <c r="W34" s="5" t="s">
        <v>347</v>
      </c>
      <c r="X34" s="5" t="s">
        <v>207</v>
      </c>
      <c r="Y34" s="5" t="s">
        <v>10</v>
      </c>
      <c r="Z34" s="5" t="s">
        <v>10</v>
      </c>
      <c r="AA34" s="5" t="s">
        <v>345</v>
      </c>
      <c r="AB34" s="8">
        <v>41122</v>
      </c>
      <c r="AC34" s="5" t="s">
        <v>204</v>
      </c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x14ac:dyDescent="0.25">
      <c r="A35" s="4" t="s">
        <v>40</v>
      </c>
      <c r="B35" s="4" t="s">
        <v>41</v>
      </c>
      <c r="C35" s="4">
        <v>3.4670000000000001</v>
      </c>
      <c r="D35" s="4">
        <v>3.45</v>
      </c>
      <c r="E35" s="5">
        <v>149</v>
      </c>
      <c r="F35" s="13">
        <v>40</v>
      </c>
      <c r="G35" s="5">
        <v>146</v>
      </c>
      <c r="H35" s="13">
        <v>25</v>
      </c>
      <c r="I35" s="5">
        <v>3</v>
      </c>
      <c r="J35" s="13">
        <v>14</v>
      </c>
      <c r="K35" s="5"/>
      <c r="L35" s="6">
        <v>41648</v>
      </c>
      <c r="M35" s="4" t="s">
        <v>190</v>
      </c>
      <c r="N35" s="4" t="s">
        <v>10</v>
      </c>
      <c r="O35" s="6">
        <v>41719</v>
      </c>
      <c r="P35" s="7">
        <v>21</v>
      </c>
      <c r="Q35" s="4" t="s">
        <v>11</v>
      </c>
      <c r="R35" s="4" t="s">
        <v>42</v>
      </c>
      <c r="S35" s="4" t="s">
        <v>13</v>
      </c>
      <c r="T35" s="5" t="s">
        <v>10</v>
      </c>
      <c r="U35" s="5" t="s">
        <v>335</v>
      </c>
      <c r="V35" s="5" t="s">
        <v>458</v>
      </c>
      <c r="W35" s="5" t="s">
        <v>336</v>
      </c>
      <c r="X35" s="5" t="s">
        <v>263</v>
      </c>
      <c r="Y35" s="5" t="s">
        <v>10</v>
      </c>
      <c r="Z35" s="5" t="s">
        <v>10</v>
      </c>
      <c r="AA35" s="5" t="s">
        <v>334</v>
      </c>
      <c r="AB35" s="8">
        <v>41791</v>
      </c>
      <c r="AC35" s="5" t="s">
        <v>250</v>
      </c>
      <c r="AD35" s="5" t="s">
        <v>333</v>
      </c>
      <c r="AE35" s="5"/>
      <c r="AF35" s="5"/>
      <c r="AG35" s="5" t="s">
        <v>10</v>
      </c>
      <c r="AH35" s="5"/>
      <c r="AI35" s="5"/>
      <c r="AJ35" s="5" t="s">
        <v>332</v>
      </c>
      <c r="AK35" s="5"/>
      <c r="AL35" s="5"/>
      <c r="AM35" s="5" t="s">
        <v>331</v>
      </c>
    </row>
    <row r="36" spans="1:39" x14ac:dyDescent="0.25">
      <c r="A36" s="4" t="s">
        <v>70</v>
      </c>
      <c r="B36" s="4" t="s">
        <v>71</v>
      </c>
      <c r="C36" s="4">
        <v>2.669</v>
      </c>
      <c r="D36" s="4">
        <v>2.77</v>
      </c>
      <c r="E36" s="5">
        <v>160</v>
      </c>
      <c r="F36" s="13">
        <v>86</v>
      </c>
      <c r="G36" s="5">
        <v>151</v>
      </c>
      <c r="H36" s="13">
        <v>56</v>
      </c>
      <c r="I36" s="5">
        <v>4.5</v>
      </c>
      <c r="J36" s="13">
        <v>72</v>
      </c>
      <c r="K36" s="5"/>
      <c r="L36" s="6">
        <v>41688</v>
      </c>
      <c r="M36" s="4" t="s">
        <v>191</v>
      </c>
      <c r="N36" s="4" t="s">
        <v>30</v>
      </c>
      <c r="O36" s="6">
        <v>41745</v>
      </c>
      <c r="P36" s="7">
        <v>26</v>
      </c>
      <c r="Q36" s="4" t="s">
        <v>11</v>
      </c>
      <c r="R36" s="4" t="s">
        <v>16</v>
      </c>
      <c r="S36" s="4" t="s">
        <v>13</v>
      </c>
      <c r="T36" s="5" t="s">
        <v>201</v>
      </c>
      <c r="U36" s="5" t="s">
        <v>221</v>
      </c>
      <c r="V36" s="5" t="s">
        <v>462</v>
      </c>
      <c r="W36" s="5" t="s">
        <v>222</v>
      </c>
      <c r="X36" s="5" t="s">
        <v>207</v>
      </c>
      <c r="Y36" s="5" t="s">
        <v>10</v>
      </c>
      <c r="Z36" s="5" t="s">
        <v>10</v>
      </c>
      <c r="AA36" s="5" t="s">
        <v>225</v>
      </c>
      <c r="AB36" s="8">
        <v>40299</v>
      </c>
      <c r="AC36" s="5" t="s">
        <v>327</v>
      </c>
      <c r="AD36" s="5"/>
      <c r="AE36" s="5"/>
      <c r="AF36" s="5"/>
      <c r="AG36" s="5" t="s">
        <v>10</v>
      </c>
      <c r="AH36" s="5"/>
      <c r="AI36" s="5"/>
      <c r="AJ36" s="5" t="s">
        <v>39</v>
      </c>
      <c r="AK36" s="5"/>
      <c r="AL36" s="5"/>
      <c r="AM36" s="5"/>
    </row>
    <row r="37" spans="1:39" x14ac:dyDescent="0.25">
      <c r="A37" s="4" t="s">
        <v>140</v>
      </c>
      <c r="B37" s="4" t="s">
        <v>141</v>
      </c>
      <c r="C37" s="4">
        <v>3.0329999999999999</v>
      </c>
      <c r="D37" s="4" t="s">
        <v>444</v>
      </c>
      <c r="E37" s="5">
        <v>152</v>
      </c>
      <c r="F37" s="13">
        <v>53</v>
      </c>
      <c r="G37" s="5">
        <v>145</v>
      </c>
      <c r="H37" s="13">
        <v>22</v>
      </c>
      <c r="I37" s="5">
        <v>3</v>
      </c>
      <c r="J37" s="13">
        <v>14</v>
      </c>
      <c r="K37" s="5">
        <v>114</v>
      </c>
      <c r="L37" s="6">
        <v>41556</v>
      </c>
      <c r="M37" s="4" t="s">
        <v>191</v>
      </c>
      <c r="N37" s="4" t="s">
        <v>11</v>
      </c>
      <c r="O37" s="6">
        <v>41789</v>
      </c>
      <c r="P37" s="7">
        <v>26</v>
      </c>
      <c r="Q37" s="4" t="s">
        <v>11</v>
      </c>
      <c r="R37" s="4" t="s">
        <v>16</v>
      </c>
      <c r="S37" s="4" t="s">
        <v>13</v>
      </c>
      <c r="T37" s="5" t="s">
        <v>10</v>
      </c>
      <c r="U37" s="5" t="s">
        <v>325</v>
      </c>
      <c r="V37" s="5" t="s">
        <v>460</v>
      </c>
      <c r="W37" s="5" t="s">
        <v>326</v>
      </c>
      <c r="X37" s="5" t="s">
        <v>501</v>
      </c>
      <c r="Y37" s="5" t="s">
        <v>10</v>
      </c>
      <c r="Z37" s="5" t="s">
        <v>10</v>
      </c>
      <c r="AA37" s="5" t="s">
        <v>324</v>
      </c>
      <c r="AB37" s="8">
        <v>41791</v>
      </c>
      <c r="AC37" s="5" t="s">
        <v>261</v>
      </c>
      <c r="AD37" s="5"/>
      <c r="AE37" s="5" t="s">
        <v>323</v>
      </c>
      <c r="AF37" s="5"/>
      <c r="AG37" s="5" t="s">
        <v>10</v>
      </c>
      <c r="AH37" s="5"/>
      <c r="AI37" s="5"/>
      <c r="AJ37" s="5" t="s">
        <v>39</v>
      </c>
      <c r="AK37" s="5"/>
      <c r="AL37" s="5"/>
      <c r="AM37" s="5"/>
    </row>
    <row r="38" spans="1:39" x14ac:dyDescent="0.25">
      <c r="A38" s="4" t="s">
        <v>164</v>
      </c>
      <c r="B38" s="4" t="s">
        <v>165</v>
      </c>
      <c r="C38" s="4" t="s">
        <v>444</v>
      </c>
      <c r="D38" s="4" t="s">
        <v>444</v>
      </c>
      <c r="E38" s="5">
        <v>157</v>
      </c>
      <c r="F38" s="13">
        <v>73</v>
      </c>
      <c r="G38" s="5">
        <v>150</v>
      </c>
      <c r="H38" s="13">
        <v>41</v>
      </c>
      <c r="I38" s="5">
        <v>3</v>
      </c>
      <c r="J38" s="13">
        <v>14</v>
      </c>
      <c r="K38" s="5"/>
      <c r="L38" s="6">
        <v>41668</v>
      </c>
      <c r="M38" s="4" t="s">
        <v>190</v>
      </c>
      <c r="N38" s="4" t="s">
        <v>30</v>
      </c>
      <c r="O38" s="6">
        <v>41844</v>
      </c>
      <c r="P38" s="7">
        <v>32</v>
      </c>
      <c r="Q38" s="4" t="s">
        <v>19</v>
      </c>
      <c r="R38" s="4" t="s">
        <v>99</v>
      </c>
      <c r="S38" s="4" t="s">
        <v>13</v>
      </c>
      <c r="T38" s="5" t="s">
        <v>10</v>
      </c>
      <c r="U38" s="5" t="s">
        <v>239</v>
      </c>
      <c r="V38" s="5" t="s">
        <v>459</v>
      </c>
      <c r="W38" s="5" t="s">
        <v>322</v>
      </c>
      <c r="X38" s="5" t="s">
        <v>207</v>
      </c>
      <c r="Y38" s="5" t="s">
        <v>10</v>
      </c>
      <c r="Z38" s="5" t="s">
        <v>10</v>
      </c>
      <c r="AA38" s="5" t="s">
        <v>321</v>
      </c>
      <c r="AB38" s="8">
        <v>41699</v>
      </c>
      <c r="AC38" s="5" t="s">
        <v>194</v>
      </c>
      <c r="AD38" s="5"/>
      <c r="AE38" s="5"/>
      <c r="AF38" s="5"/>
      <c r="AG38" s="5" t="s">
        <v>10</v>
      </c>
      <c r="AH38" s="5"/>
      <c r="AI38" s="5"/>
      <c r="AJ38" s="5" t="s">
        <v>320</v>
      </c>
      <c r="AK38" s="5" t="s">
        <v>319</v>
      </c>
      <c r="AL38" s="5"/>
      <c r="AM38" s="5"/>
    </row>
    <row r="39" spans="1:39" ht="30" x14ac:dyDescent="0.25">
      <c r="A39" s="4" t="s">
        <v>164</v>
      </c>
      <c r="B39" s="4" t="s">
        <v>166</v>
      </c>
      <c r="C39" s="4">
        <v>3.6739999999999999</v>
      </c>
      <c r="D39" s="4">
        <v>3.75</v>
      </c>
      <c r="E39" s="5" t="s">
        <v>444</v>
      </c>
      <c r="F39" s="13" t="s">
        <v>444</v>
      </c>
      <c r="G39" s="5" t="s">
        <v>444</v>
      </c>
      <c r="H39" s="13" t="s">
        <v>444</v>
      </c>
      <c r="I39" s="5" t="s">
        <v>444</v>
      </c>
      <c r="J39" s="13" t="s">
        <v>444</v>
      </c>
      <c r="K39" s="5"/>
      <c r="L39" s="6">
        <v>41682</v>
      </c>
      <c r="M39" s="4" t="s">
        <v>491</v>
      </c>
      <c r="N39" s="4" t="s">
        <v>30</v>
      </c>
      <c r="O39" s="6">
        <v>41849</v>
      </c>
      <c r="P39" s="7">
        <v>53</v>
      </c>
      <c r="Q39" s="4" t="s">
        <v>11</v>
      </c>
      <c r="R39" s="4" t="s">
        <v>12</v>
      </c>
      <c r="S39" s="4" t="s">
        <v>13</v>
      </c>
      <c r="T39" s="5" t="s">
        <v>10</v>
      </c>
      <c r="U39" s="5" t="s">
        <v>500</v>
      </c>
      <c r="V39" s="5" t="s">
        <v>464</v>
      </c>
      <c r="W39" s="5" t="s">
        <v>222</v>
      </c>
      <c r="X39" s="5" t="s">
        <v>207</v>
      </c>
      <c r="Y39" s="5" t="s">
        <v>10</v>
      </c>
      <c r="Z39" s="5" t="s">
        <v>201</v>
      </c>
      <c r="AA39" s="5" t="s">
        <v>502</v>
      </c>
      <c r="AB39" s="8">
        <v>30529</v>
      </c>
      <c r="AC39" s="5" t="s">
        <v>250</v>
      </c>
      <c r="AD39" s="5" t="s">
        <v>318</v>
      </c>
      <c r="AE39" s="5"/>
      <c r="AF39" s="5"/>
      <c r="AG39" s="5" t="s">
        <v>10</v>
      </c>
      <c r="AH39" s="5"/>
      <c r="AI39" s="5"/>
      <c r="AJ39" s="5"/>
      <c r="AK39" s="5"/>
      <c r="AL39" s="5"/>
      <c r="AM39" s="5"/>
    </row>
    <row r="40" spans="1:39" x14ac:dyDescent="0.25">
      <c r="A40" s="4" t="s">
        <v>89</v>
      </c>
      <c r="B40" s="4" t="s">
        <v>90</v>
      </c>
      <c r="C40" s="4">
        <v>3.2</v>
      </c>
      <c r="D40" s="4">
        <v>3.11</v>
      </c>
      <c r="E40" s="5">
        <v>153</v>
      </c>
      <c r="F40" s="13">
        <v>58</v>
      </c>
      <c r="G40" s="5">
        <v>160</v>
      </c>
      <c r="H40" s="13">
        <v>78</v>
      </c>
      <c r="I40" s="5">
        <v>3.5</v>
      </c>
      <c r="J40" s="13">
        <v>35</v>
      </c>
      <c r="K40" s="5"/>
      <c r="L40" s="6">
        <v>41641</v>
      </c>
      <c r="M40" s="4" t="s">
        <v>190</v>
      </c>
      <c r="N40" s="4" t="s">
        <v>10</v>
      </c>
      <c r="O40" s="6">
        <v>41757</v>
      </c>
      <c r="P40" s="7">
        <v>21</v>
      </c>
      <c r="Q40" s="4" t="s">
        <v>11</v>
      </c>
      <c r="R40" s="4" t="s">
        <v>42</v>
      </c>
      <c r="S40" s="4" t="s">
        <v>13</v>
      </c>
      <c r="T40" s="5" t="s">
        <v>10</v>
      </c>
      <c r="U40" s="5" t="s">
        <v>314</v>
      </c>
      <c r="V40" s="5" t="s">
        <v>458</v>
      </c>
      <c r="W40" s="5" t="s">
        <v>315</v>
      </c>
      <c r="X40" s="5" t="s">
        <v>248</v>
      </c>
      <c r="Y40" s="5" t="s">
        <v>201</v>
      </c>
      <c r="Z40" s="5" t="s">
        <v>10</v>
      </c>
      <c r="AA40" s="5" t="s">
        <v>497</v>
      </c>
      <c r="AB40" s="8">
        <v>41760</v>
      </c>
      <c r="AC40" s="5" t="s">
        <v>238</v>
      </c>
      <c r="AD40" s="5"/>
      <c r="AE40" s="5"/>
      <c r="AF40" s="5"/>
      <c r="AG40" s="5" t="s">
        <v>10</v>
      </c>
      <c r="AH40" s="5"/>
      <c r="AI40" s="5"/>
      <c r="AJ40" s="5" t="s">
        <v>313</v>
      </c>
      <c r="AK40" s="5"/>
      <c r="AL40" s="5" t="s">
        <v>312</v>
      </c>
      <c r="AM40" s="5"/>
    </row>
    <row r="41" spans="1:39" ht="30" x14ac:dyDescent="0.25">
      <c r="A41" s="4" t="s">
        <v>162</v>
      </c>
      <c r="B41" s="4" t="s">
        <v>163</v>
      </c>
      <c r="C41" s="4">
        <v>3.45</v>
      </c>
      <c r="D41" s="4">
        <v>3.3570000000000002</v>
      </c>
      <c r="E41" s="5">
        <v>152</v>
      </c>
      <c r="F41" s="13">
        <v>53</v>
      </c>
      <c r="G41" s="5">
        <v>155</v>
      </c>
      <c r="H41" s="13">
        <v>64</v>
      </c>
      <c r="I41" s="5">
        <v>3</v>
      </c>
      <c r="J41" s="13">
        <v>11</v>
      </c>
      <c r="K41" s="5"/>
      <c r="L41" s="6">
        <v>41472</v>
      </c>
      <c r="M41" s="4" t="s">
        <v>489</v>
      </c>
      <c r="N41" s="4" t="s">
        <v>30</v>
      </c>
      <c r="O41" s="6">
        <v>41844</v>
      </c>
      <c r="P41" s="7">
        <v>24</v>
      </c>
      <c r="Q41" s="4" t="s">
        <v>11</v>
      </c>
      <c r="R41" s="4" t="s">
        <v>16</v>
      </c>
      <c r="S41" s="4" t="s">
        <v>13</v>
      </c>
      <c r="T41" s="5" t="s">
        <v>201</v>
      </c>
      <c r="U41" s="5" t="s">
        <v>477</v>
      </c>
      <c r="V41" s="5" t="s">
        <v>458</v>
      </c>
      <c r="W41" s="5" t="s">
        <v>478</v>
      </c>
      <c r="X41" s="5" t="s">
        <v>479</v>
      </c>
      <c r="Y41" s="5" t="s">
        <v>10</v>
      </c>
      <c r="Z41" s="5" t="s">
        <v>10</v>
      </c>
      <c r="AA41" s="5" t="s">
        <v>480</v>
      </c>
      <c r="AB41" s="8">
        <v>41122</v>
      </c>
      <c r="AC41" s="5" t="s">
        <v>488</v>
      </c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x14ac:dyDescent="0.25">
      <c r="A42" s="4" t="s">
        <v>111</v>
      </c>
      <c r="B42" s="4" t="s">
        <v>90</v>
      </c>
      <c r="C42" s="4">
        <v>3.84</v>
      </c>
      <c r="D42" s="4">
        <v>3.8530000000000002</v>
      </c>
      <c r="E42" s="5">
        <v>159</v>
      </c>
      <c r="F42" s="13">
        <v>81</v>
      </c>
      <c r="G42" s="5">
        <v>155</v>
      </c>
      <c r="H42" s="13">
        <v>61</v>
      </c>
      <c r="I42" s="5">
        <v>4</v>
      </c>
      <c r="J42" s="13">
        <v>54</v>
      </c>
      <c r="K42" s="5"/>
      <c r="L42" s="6">
        <v>41697</v>
      </c>
      <c r="M42" s="4" t="s">
        <v>190</v>
      </c>
      <c r="N42" s="4" t="s">
        <v>45</v>
      </c>
      <c r="O42" s="6">
        <v>41761</v>
      </c>
      <c r="P42" s="7">
        <v>24</v>
      </c>
      <c r="Q42" s="4" t="s">
        <v>11</v>
      </c>
      <c r="R42" s="4" t="s">
        <v>16</v>
      </c>
      <c r="S42" s="4" t="s">
        <v>13</v>
      </c>
      <c r="T42" s="5" t="s">
        <v>201</v>
      </c>
      <c r="U42" s="5" t="s">
        <v>311</v>
      </c>
      <c r="V42" s="5" t="s">
        <v>458</v>
      </c>
      <c r="W42" s="5" t="s">
        <v>275</v>
      </c>
      <c r="X42" s="5" t="s">
        <v>207</v>
      </c>
      <c r="Y42" s="5" t="s">
        <v>10</v>
      </c>
      <c r="Z42" s="5" t="s">
        <v>10</v>
      </c>
      <c r="AA42" s="5" t="s">
        <v>310</v>
      </c>
      <c r="AB42" s="8">
        <v>41030</v>
      </c>
      <c r="AC42" s="5" t="s">
        <v>280</v>
      </c>
      <c r="AD42" s="5"/>
      <c r="AE42" s="5"/>
      <c r="AF42" s="5"/>
      <c r="AG42" s="5" t="s">
        <v>10</v>
      </c>
      <c r="AH42" s="5"/>
      <c r="AI42" s="5"/>
      <c r="AJ42" s="5" t="s">
        <v>39</v>
      </c>
      <c r="AK42" s="5"/>
      <c r="AL42" s="5"/>
      <c r="AM42" s="5"/>
    </row>
    <row r="43" spans="1:39" x14ac:dyDescent="0.25">
      <c r="A43" s="4" t="s">
        <v>72</v>
      </c>
      <c r="B43" s="4" t="s">
        <v>73</v>
      </c>
      <c r="C43" s="4">
        <v>3.51</v>
      </c>
      <c r="D43" s="4">
        <v>3.73</v>
      </c>
      <c r="E43" s="5">
        <v>165</v>
      </c>
      <c r="F43" s="13">
        <v>95</v>
      </c>
      <c r="G43" s="5">
        <v>148</v>
      </c>
      <c r="H43" s="13">
        <v>33</v>
      </c>
      <c r="I43" s="5">
        <v>4.5</v>
      </c>
      <c r="J43" s="13">
        <v>78</v>
      </c>
      <c r="K43" s="5"/>
      <c r="L43" s="6">
        <v>41688</v>
      </c>
      <c r="M43" s="4" t="s">
        <v>190</v>
      </c>
      <c r="N43" s="4" t="s">
        <v>30</v>
      </c>
      <c r="O43" s="6">
        <v>41747</v>
      </c>
      <c r="P43" s="7">
        <v>24</v>
      </c>
      <c r="Q43" s="4" t="s">
        <v>19</v>
      </c>
      <c r="R43" s="4" t="s">
        <v>16</v>
      </c>
      <c r="S43" s="4" t="s">
        <v>13</v>
      </c>
      <c r="T43" s="5" t="s">
        <v>201</v>
      </c>
      <c r="U43" s="5" t="s">
        <v>309</v>
      </c>
      <c r="V43" s="5" t="s">
        <v>464</v>
      </c>
      <c r="W43" s="5" t="s">
        <v>219</v>
      </c>
      <c r="X43" s="5" t="s">
        <v>207</v>
      </c>
      <c r="Y43" s="5" t="s">
        <v>10</v>
      </c>
      <c r="Z43" s="5" t="s">
        <v>10</v>
      </c>
      <c r="AA43" s="5" t="s">
        <v>308</v>
      </c>
      <c r="AB43" s="8">
        <v>41030</v>
      </c>
      <c r="AC43" s="5" t="s">
        <v>307</v>
      </c>
      <c r="AD43" s="5"/>
      <c r="AE43" s="5"/>
      <c r="AF43" s="5"/>
      <c r="AG43" s="5" t="s">
        <v>10</v>
      </c>
      <c r="AH43" s="5"/>
      <c r="AI43" s="5"/>
      <c r="AJ43" s="5" t="s">
        <v>39</v>
      </c>
      <c r="AK43" s="5"/>
      <c r="AL43" s="5"/>
      <c r="AM43" s="5"/>
    </row>
    <row r="44" spans="1:39" x14ac:dyDescent="0.25">
      <c r="A44" s="4" t="s">
        <v>53</v>
      </c>
      <c r="B44" s="4" t="s">
        <v>54</v>
      </c>
      <c r="C44" s="4" t="s">
        <v>444</v>
      </c>
      <c r="D44" s="4" t="s">
        <v>444</v>
      </c>
      <c r="E44" s="5">
        <v>158</v>
      </c>
      <c r="F44" s="13">
        <v>78</v>
      </c>
      <c r="G44" s="5">
        <v>150</v>
      </c>
      <c r="H44" s="13">
        <v>41</v>
      </c>
      <c r="I44" s="5">
        <v>4</v>
      </c>
      <c r="J44" s="13">
        <v>54</v>
      </c>
      <c r="K44" s="5"/>
      <c r="L44" s="6">
        <v>41668</v>
      </c>
      <c r="M44" s="4" t="s">
        <v>190</v>
      </c>
      <c r="N44" s="4" t="s">
        <v>30</v>
      </c>
      <c r="O44" s="6">
        <v>41730</v>
      </c>
      <c r="P44" s="7">
        <v>36</v>
      </c>
      <c r="Q44" s="4" t="s">
        <v>11</v>
      </c>
      <c r="R44" s="4" t="s">
        <v>16</v>
      </c>
      <c r="S44" s="4" t="s">
        <v>13</v>
      </c>
      <c r="T44" s="5" t="s">
        <v>10</v>
      </c>
      <c r="U44" s="5" t="s">
        <v>239</v>
      </c>
      <c r="V44" s="5" t="s">
        <v>459</v>
      </c>
      <c r="W44" s="5" t="s">
        <v>302</v>
      </c>
      <c r="X44" s="5" t="s">
        <v>207</v>
      </c>
      <c r="Y44" s="5" t="s">
        <v>10</v>
      </c>
      <c r="Z44" s="5" t="s">
        <v>10</v>
      </c>
      <c r="AA44" s="5" t="s">
        <v>210</v>
      </c>
      <c r="AB44" s="8">
        <v>37408</v>
      </c>
      <c r="AC44" s="5" t="s">
        <v>204</v>
      </c>
      <c r="AD44" s="5"/>
      <c r="AE44" s="5"/>
      <c r="AF44" s="5"/>
      <c r="AG44" s="5" t="s">
        <v>10</v>
      </c>
      <c r="AH44" s="5"/>
      <c r="AI44" s="5"/>
      <c r="AJ44" s="5" t="s">
        <v>39</v>
      </c>
      <c r="AK44" s="5"/>
      <c r="AL44" s="5"/>
      <c r="AM44" s="5"/>
    </row>
    <row r="45" spans="1:39" x14ac:dyDescent="0.25">
      <c r="A45" s="4" t="s">
        <v>68</v>
      </c>
      <c r="B45" s="4" t="s">
        <v>69</v>
      </c>
      <c r="C45" s="4">
        <v>3.375</v>
      </c>
      <c r="D45" s="4">
        <v>3.1829999999999998</v>
      </c>
      <c r="E45" s="5">
        <v>160</v>
      </c>
      <c r="F45" s="13" t="s">
        <v>447</v>
      </c>
      <c r="G45" s="5">
        <v>154</v>
      </c>
      <c r="H45" s="13" t="s">
        <v>452</v>
      </c>
      <c r="I45" s="5">
        <v>4</v>
      </c>
      <c r="J45" s="13" t="s">
        <v>456</v>
      </c>
      <c r="K45" s="5"/>
      <c r="L45" s="6">
        <v>41684</v>
      </c>
      <c r="M45" s="4" t="s">
        <v>191</v>
      </c>
      <c r="N45" s="4" t="s">
        <v>10</v>
      </c>
      <c r="O45" s="6">
        <v>41743</v>
      </c>
      <c r="P45" s="7">
        <v>25</v>
      </c>
      <c r="Q45" s="4" t="s">
        <v>19</v>
      </c>
      <c r="R45" s="4" t="s">
        <v>16</v>
      </c>
      <c r="S45" s="4" t="s">
        <v>13</v>
      </c>
      <c r="T45" s="5" t="s">
        <v>10</v>
      </c>
      <c r="U45" s="5" t="s">
        <v>299</v>
      </c>
      <c r="V45" s="5" t="s">
        <v>462</v>
      </c>
      <c r="W45" s="5" t="s">
        <v>301</v>
      </c>
      <c r="X45" s="5" t="s">
        <v>300</v>
      </c>
      <c r="Y45" s="5" t="s">
        <v>10</v>
      </c>
      <c r="Z45" s="5" t="s">
        <v>10</v>
      </c>
      <c r="AA45" s="5" t="s">
        <v>225</v>
      </c>
      <c r="AB45" s="8">
        <v>41030</v>
      </c>
      <c r="AC45" s="5" t="s">
        <v>298</v>
      </c>
      <c r="AD45" s="5"/>
      <c r="AE45" s="5"/>
      <c r="AF45" s="5"/>
      <c r="AG45" s="5" t="s">
        <v>10</v>
      </c>
      <c r="AH45" s="5"/>
      <c r="AI45" s="5"/>
      <c r="AJ45" s="5" t="s">
        <v>39</v>
      </c>
      <c r="AK45" s="5"/>
      <c r="AL45" s="5"/>
      <c r="AM45" s="5"/>
    </row>
    <row r="46" spans="1:39" x14ac:dyDescent="0.25">
      <c r="A46" s="4" t="s">
        <v>57</v>
      </c>
      <c r="B46" s="4" t="s">
        <v>38</v>
      </c>
      <c r="C46" s="4" t="s">
        <v>444</v>
      </c>
      <c r="D46" s="4" t="s">
        <v>444</v>
      </c>
      <c r="E46" s="5">
        <v>155</v>
      </c>
      <c r="F46" s="13">
        <v>66</v>
      </c>
      <c r="G46" s="5">
        <v>148</v>
      </c>
      <c r="H46" s="13">
        <v>33</v>
      </c>
      <c r="I46" s="5">
        <v>3.5</v>
      </c>
      <c r="J46" s="13">
        <v>35</v>
      </c>
      <c r="K46" s="5"/>
      <c r="L46" s="6">
        <v>41683</v>
      </c>
      <c r="M46" s="4" t="s">
        <v>190</v>
      </c>
      <c r="N46" s="4" t="s">
        <v>30</v>
      </c>
      <c r="O46" s="6">
        <v>41736</v>
      </c>
      <c r="P46" s="7">
        <v>28</v>
      </c>
      <c r="Q46" s="4" t="s">
        <v>19</v>
      </c>
      <c r="R46" s="4" t="s">
        <v>16</v>
      </c>
      <c r="S46" s="4" t="s">
        <v>13</v>
      </c>
      <c r="T46" s="5" t="s">
        <v>10</v>
      </c>
      <c r="U46" s="5" t="s">
        <v>239</v>
      </c>
      <c r="V46" s="5" t="s">
        <v>459</v>
      </c>
      <c r="W46" s="5" t="s">
        <v>275</v>
      </c>
      <c r="X46" s="5" t="s">
        <v>207</v>
      </c>
      <c r="Y46" s="5" t="s">
        <v>10</v>
      </c>
      <c r="Z46" s="5" t="s">
        <v>10</v>
      </c>
      <c r="AA46" s="5" t="s">
        <v>297</v>
      </c>
      <c r="AB46" s="8">
        <v>41244</v>
      </c>
      <c r="AC46" s="5" t="s">
        <v>296</v>
      </c>
      <c r="AD46" s="5"/>
      <c r="AE46" s="5"/>
      <c r="AF46" s="5"/>
      <c r="AG46" s="5" t="s">
        <v>10</v>
      </c>
      <c r="AH46" s="5"/>
      <c r="AI46" s="5"/>
      <c r="AJ46" s="5" t="s">
        <v>39</v>
      </c>
      <c r="AK46" s="5"/>
      <c r="AL46" s="5"/>
      <c r="AM46" s="5"/>
    </row>
    <row r="47" spans="1:39" x14ac:dyDescent="0.25">
      <c r="A47" s="4" t="s">
        <v>35</v>
      </c>
      <c r="B47" s="4" t="s">
        <v>36</v>
      </c>
      <c r="C47" s="4" t="s">
        <v>444</v>
      </c>
      <c r="D47" s="4" t="s">
        <v>444</v>
      </c>
      <c r="E47" s="5">
        <v>161</v>
      </c>
      <c r="F47" s="13">
        <v>87</v>
      </c>
      <c r="G47" s="5">
        <v>154</v>
      </c>
      <c r="H47" s="13">
        <v>57</v>
      </c>
      <c r="I47" s="5">
        <v>3</v>
      </c>
      <c r="J47" s="13">
        <v>14</v>
      </c>
      <c r="K47" s="5"/>
      <c r="L47" s="6">
        <v>41695</v>
      </c>
      <c r="M47" s="4" t="s">
        <v>190</v>
      </c>
      <c r="N47" s="4" t="s">
        <v>30</v>
      </c>
      <c r="O47" s="6">
        <v>41717</v>
      </c>
      <c r="P47" s="7">
        <v>32</v>
      </c>
      <c r="Q47" s="4" t="s">
        <v>19</v>
      </c>
      <c r="R47" s="4" t="s">
        <v>16</v>
      </c>
      <c r="S47" s="4" t="s">
        <v>22</v>
      </c>
      <c r="T47" s="5" t="s">
        <v>10</v>
      </c>
      <c r="U47" s="5" t="s">
        <v>239</v>
      </c>
      <c r="V47" s="5" t="s">
        <v>459</v>
      </c>
      <c r="W47" s="5" t="s">
        <v>275</v>
      </c>
      <c r="X47" s="5" t="s">
        <v>207</v>
      </c>
      <c r="Y47" s="5" t="s">
        <v>10</v>
      </c>
      <c r="Z47" s="5" t="s">
        <v>10</v>
      </c>
      <c r="AA47" s="5" t="s">
        <v>286</v>
      </c>
      <c r="AB47" s="8">
        <v>41699</v>
      </c>
      <c r="AC47" s="5" t="s">
        <v>194</v>
      </c>
      <c r="AD47" s="5"/>
      <c r="AE47" s="5"/>
      <c r="AF47" s="5"/>
      <c r="AG47" s="5" t="s">
        <v>10</v>
      </c>
      <c r="AH47" s="5"/>
      <c r="AI47" s="5"/>
      <c r="AJ47" s="5" t="s">
        <v>39</v>
      </c>
      <c r="AK47" s="5"/>
      <c r="AL47" s="5"/>
      <c r="AM47" s="5"/>
    </row>
    <row r="48" spans="1:39" x14ac:dyDescent="0.25">
      <c r="A48" s="4" t="s">
        <v>103</v>
      </c>
      <c r="B48" s="4" t="s">
        <v>104</v>
      </c>
      <c r="C48" s="4">
        <v>3.633</v>
      </c>
      <c r="D48" s="4">
        <v>3.5419999999999998</v>
      </c>
      <c r="E48" s="5">
        <v>156</v>
      </c>
      <c r="F48" s="13">
        <v>70</v>
      </c>
      <c r="G48" s="5">
        <v>162</v>
      </c>
      <c r="H48" s="13">
        <v>84</v>
      </c>
      <c r="I48" s="5">
        <v>3.5</v>
      </c>
      <c r="J48" s="13">
        <v>35</v>
      </c>
      <c r="K48" s="5"/>
      <c r="L48" s="6">
        <v>41674</v>
      </c>
      <c r="M48" s="4" t="s">
        <v>191</v>
      </c>
      <c r="N48" s="4" t="s">
        <v>10</v>
      </c>
      <c r="O48" s="6">
        <v>41761</v>
      </c>
      <c r="P48" s="7">
        <v>22</v>
      </c>
      <c r="Q48" s="4" t="s">
        <v>19</v>
      </c>
      <c r="R48" s="4" t="s">
        <v>16</v>
      </c>
      <c r="S48" s="4" t="s">
        <v>13</v>
      </c>
      <c r="T48" s="5" t="s">
        <v>10</v>
      </c>
      <c r="U48" s="5" t="s">
        <v>284</v>
      </c>
      <c r="V48" s="5" t="s">
        <v>458</v>
      </c>
      <c r="W48" s="5" t="s">
        <v>285</v>
      </c>
      <c r="X48" s="5" t="s">
        <v>248</v>
      </c>
      <c r="Y48" s="5" t="s">
        <v>10</v>
      </c>
      <c r="Z48" s="5" t="s">
        <v>10</v>
      </c>
      <c r="AA48" s="5" t="s">
        <v>283</v>
      </c>
      <c r="AB48" s="8">
        <v>41395</v>
      </c>
      <c r="AC48" s="5" t="s">
        <v>261</v>
      </c>
      <c r="AD48" s="5"/>
      <c r="AE48" s="5" t="s">
        <v>282</v>
      </c>
      <c r="AF48" s="5"/>
      <c r="AG48" s="5" t="s">
        <v>10</v>
      </c>
      <c r="AH48" s="5"/>
      <c r="AI48" s="5"/>
      <c r="AJ48" s="5" t="s">
        <v>39</v>
      </c>
      <c r="AK48" s="5"/>
      <c r="AL48" s="5"/>
      <c r="AM48" s="5"/>
    </row>
    <row r="49" spans="1:39" x14ac:dyDescent="0.25">
      <c r="A49" s="4" t="s">
        <v>144</v>
      </c>
      <c r="B49" s="4" t="s">
        <v>145</v>
      </c>
      <c r="C49" s="4">
        <v>3.9</v>
      </c>
      <c r="D49" s="4">
        <v>3.67</v>
      </c>
      <c r="E49" s="5">
        <v>148</v>
      </c>
      <c r="F49" s="13">
        <v>36</v>
      </c>
      <c r="G49" s="5">
        <v>138</v>
      </c>
      <c r="H49" s="13">
        <v>5</v>
      </c>
      <c r="I49" s="5">
        <v>4</v>
      </c>
      <c r="J49" s="13">
        <v>54</v>
      </c>
      <c r="K49" s="5"/>
      <c r="L49" s="6">
        <v>41681</v>
      </c>
      <c r="M49" s="4" t="s">
        <v>190</v>
      </c>
      <c r="N49" s="4" t="s">
        <v>45</v>
      </c>
      <c r="O49" s="6">
        <v>41799</v>
      </c>
      <c r="P49" s="7">
        <v>50</v>
      </c>
      <c r="Q49" s="4" t="s">
        <v>11</v>
      </c>
      <c r="R49" s="4" t="s">
        <v>16</v>
      </c>
      <c r="S49" s="4" t="s">
        <v>13</v>
      </c>
      <c r="T49" s="5" t="s">
        <v>10</v>
      </c>
      <c r="U49" s="5" t="s">
        <v>281</v>
      </c>
      <c r="V49" s="5" t="s">
        <v>465</v>
      </c>
      <c r="W49" s="5" t="s">
        <v>275</v>
      </c>
      <c r="X49" s="5" t="s">
        <v>207</v>
      </c>
      <c r="Y49" s="5" t="s">
        <v>10</v>
      </c>
      <c r="Z49" s="5" t="s">
        <v>10</v>
      </c>
      <c r="AA49" s="5" t="s">
        <v>210</v>
      </c>
      <c r="AB49" s="8">
        <v>41395</v>
      </c>
      <c r="AC49" s="5" t="s">
        <v>254</v>
      </c>
      <c r="AD49" s="5"/>
      <c r="AE49" s="5"/>
      <c r="AF49" s="5"/>
      <c r="AG49" s="5" t="s">
        <v>10</v>
      </c>
      <c r="AH49" s="5"/>
      <c r="AI49" s="5"/>
      <c r="AJ49" s="5" t="s">
        <v>39</v>
      </c>
      <c r="AK49" s="5"/>
      <c r="AL49" s="5"/>
      <c r="AM49" s="5"/>
    </row>
    <row r="50" spans="1:39" ht="30" x14ac:dyDescent="0.25">
      <c r="A50" s="4" t="s">
        <v>100</v>
      </c>
      <c r="B50" s="4" t="s">
        <v>101</v>
      </c>
      <c r="C50" s="4" t="s">
        <v>444</v>
      </c>
      <c r="D50" s="4" t="s">
        <v>444</v>
      </c>
      <c r="E50" s="5">
        <v>141</v>
      </c>
      <c r="F50" s="13">
        <v>12</v>
      </c>
      <c r="G50" s="5">
        <v>139</v>
      </c>
      <c r="H50" s="13">
        <v>7</v>
      </c>
      <c r="I50" s="5">
        <v>3</v>
      </c>
      <c r="J50" s="13">
        <v>11</v>
      </c>
      <c r="K50" s="5"/>
      <c r="L50" s="6">
        <v>41555</v>
      </c>
      <c r="M50" s="4" t="s">
        <v>490</v>
      </c>
      <c r="N50" s="4" t="s">
        <v>30</v>
      </c>
      <c r="O50" s="6">
        <v>41761</v>
      </c>
      <c r="P50" s="7">
        <v>23</v>
      </c>
      <c r="Q50" s="4" t="s">
        <v>11</v>
      </c>
      <c r="R50" s="4" t="s">
        <v>99</v>
      </c>
      <c r="S50" s="4" t="s">
        <v>13</v>
      </c>
      <c r="T50" s="5"/>
      <c r="U50" s="5" t="s">
        <v>239</v>
      </c>
      <c r="V50" s="5" t="s">
        <v>459</v>
      </c>
      <c r="W50" s="5" t="s">
        <v>275</v>
      </c>
      <c r="X50" s="5" t="s">
        <v>207</v>
      </c>
      <c r="Y50" s="5" t="s">
        <v>10</v>
      </c>
      <c r="Z50" s="5" t="s">
        <v>10</v>
      </c>
      <c r="AA50" s="5" t="s">
        <v>481</v>
      </c>
      <c r="AB50" s="8">
        <v>41426</v>
      </c>
      <c r="AC50" s="5" t="s">
        <v>341</v>
      </c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 x14ac:dyDescent="0.25">
      <c r="A51" s="4" t="s">
        <v>66</v>
      </c>
      <c r="B51" s="4" t="s">
        <v>67</v>
      </c>
      <c r="C51" s="4">
        <v>3.968</v>
      </c>
      <c r="D51" s="4">
        <v>3.8730000000000002</v>
      </c>
      <c r="E51" s="5">
        <v>155</v>
      </c>
      <c r="F51" s="13">
        <v>66</v>
      </c>
      <c r="G51" s="5">
        <v>152</v>
      </c>
      <c r="H51" s="13">
        <v>49</v>
      </c>
      <c r="I51" s="5">
        <v>4.5</v>
      </c>
      <c r="J51" s="13">
        <v>78</v>
      </c>
      <c r="K51" s="5"/>
      <c r="L51" s="6">
        <v>41668</v>
      </c>
      <c r="M51" s="4" t="s">
        <v>191</v>
      </c>
      <c r="N51" s="4" t="s">
        <v>10</v>
      </c>
      <c r="O51" s="6">
        <v>41743</v>
      </c>
      <c r="P51" s="7">
        <v>25</v>
      </c>
      <c r="Q51" s="4" t="s">
        <v>11</v>
      </c>
      <c r="R51" s="4" t="s">
        <v>16</v>
      </c>
      <c r="S51" s="4" t="s">
        <v>13</v>
      </c>
      <c r="T51" s="5" t="s">
        <v>10</v>
      </c>
      <c r="U51" s="5" t="s">
        <v>277</v>
      </c>
      <c r="V51" s="5" t="s">
        <v>458</v>
      </c>
      <c r="W51" s="5" t="s">
        <v>279</v>
      </c>
      <c r="X51" s="5" t="s">
        <v>278</v>
      </c>
      <c r="Y51" s="5" t="s">
        <v>10</v>
      </c>
      <c r="Z51" s="5" t="s">
        <v>10</v>
      </c>
      <c r="AA51" s="5" t="s">
        <v>276</v>
      </c>
      <c r="AB51" s="8">
        <v>40878</v>
      </c>
      <c r="AC51" s="5" t="s">
        <v>204</v>
      </c>
      <c r="AD51" s="5"/>
      <c r="AE51" s="5"/>
      <c r="AF51" s="5"/>
      <c r="AG51" s="5" t="s">
        <v>10</v>
      </c>
      <c r="AH51" s="5"/>
      <c r="AI51" s="5"/>
      <c r="AJ51" s="5" t="s">
        <v>39</v>
      </c>
      <c r="AK51" s="5"/>
      <c r="AL51" s="5"/>
      <c r="AM51" s="5"/>
    </row>
    <row r="52" spans="1:39" x14ac:dyDescent="0.25">
      <c r="A52" s="4" t="s">
        <v>43</v>
      </c>
      <c r="B52" s="4" t="s">
        <v>44</v>
      </c>
      <c r="C52" s="4">
        <v>4</v>
      </c>
      <c r="D52" s="4">
        <v>3.91</v>
      </c>
      <c r="E52" s="5">
        <v>155</v>
      </c>
      <c r="F52" s="13">
        <v>66</v>
      </c>
      <c r="G52" s="5">
        <v>151</v>
      </c>
      <c r="H52" s="13">
        <v>45</v>
      </c>
      <c r="I52" s="5">
        <v>3.5</v>
      </c>
      <c r="J52" s="13">
        <v>35</v>
      </c>
      <c r="K52" s="5"/>
      <c r="L52" s="6">
        <v>41684</v>
      </c>
      <c r="M52" s="4" t="s">
        <v>190</v>
      </c>
      <c r="N52" s="4" t="s">
        <v>45</v>
      </c>
      <c r="O52" s="6">
        <v>41719</v>
      </c>
      <c r="P52" s="7">
        <v>24</v>
      </c>
      <c r="Q52" s="4" t="s">
        <v>11</v>
      </c>
      <c r="R52" s="4" t="s">
        <v>16</v>
      </c>
      <c r="S52" s="4" t="s">
        <v>13</v>
      </c>
      <c r="T52" s="5" t="s">
        <v>201</v>
      </c>
      <c r="U52" s="5" t="s">
        <v>271</v>
      </c>
      <c r="V52" s="5" t="s">
        <v>458</v>
      </c>
      <c r="W52" s="5" t="s">
        <v>272</v>
      </c>
      <c r="X52" s="5" t="s">
        <v>207</v>
      </c>
      <c r="Y52" s="5" t="s">
        <v>10</v>
      </c>
      <c r="Z52" s="5" t="s">
        <v>10</v>
      </c>
      <c r="AA52" s="5" t="s">
        <v>270</v>
      </c>
      <c r="AB52" s="8">
        <v>41244</v>
      </c>
      <c r="AC52" s="5" t="s">
        <v>266</v>
      </c>
      <c r="AD52" s="5"/>
      <c r="AE52" s="5" t="s">
        <v>269</v>
      </c>
      <c r="AF52" s="5"/>
      <c r="AG52" s="5" t="s">
        <v>10</v>
      </c>
      <c r="AH52" s="5"/>
      <c r="AI52" s="5"/>
      <c r="AJ52" s="5" t="s">
        <v>39</v>
      </c>
      <c r="AK52" s="5"/>
      <c r="AL52" s="5"/>
      <c r="AM52" s="5"/>
    </row>
    <row r="53" spans="1:39" x14ac:dyDescent="0.25">
      <c r="A53" s="4" t="s">
        <v>87</v>
      </c>
      <c r="B53" s="4" t="s">
        <v>88</v>
      </c>
      <c r="C53" s="4">
        <v>3.081</v>
      </c>
      <c r="D53" s="4">
        <v>3.1349999999999998</v>
      </c>
      <c r="E53" s="5">
        <v>149</v>
      </c>
      <c r="F53" s="13" t="s">
        <v>445</v>
      </c>
      <c r="G53" s="5">
        <v>143</v>
      </c>
      <c r="H53" s="13" t="s">
        <v>453</v>
      </c>
      <c r="I53" s="5">
        <v>4</v>
      </c>
      <c r="J53" s="13" t="s">
        <v>456</v>
      </c>
      <c r="K53" s="5"/>
      <c r="L53" s="6">
        <v>41666</v>
      </c>
      <c r="M53" s="4" t="s">
        <v>190</v>
      </c>
      <c r="N53" s="4" t="s">
        <v>10</v>
      </c>
      <c r="O53" s="6">
        <v>41754</v>
      </c>
      <c r="P53" s="7">
        <v>22</v>
      </c>
      <c r="Q53" s="4" t="s">
        <v>11</v>
      </c>
      <c r="R53" s="4" t="s">
        <v>16</v>
      </c>
      <c r="S53" s="4" t="s">
        <v>13</v>
      </c>
      <c r="T53" s="5" t="s">
        <v>10</v>
      </c>
      <c r="U53" s="5" t="s">
        <v>267</v>
      </c>
      <c r="V53" s="5" t="s">
        <v>458</v>
      </c>
      <c r="W53" s="5" t="s">
        <v>268</v>
      </c>
      <c r="X53" s="5" t="s">
        <v>263</v>
      </c>
      <c r="Y53" s="5" t="s">
        <v>10</v>
      </c>
      <c r="Z53" s="5" t="s">
        <v>10</v>
      </c>
      <c r="AA53" s="5" t="s">
        <v>499</v>
      </c>
      <c r="AB53" s="8">
        <v>41760</v>
      </c>
      <c r="AC53" s="5" t="s">
        <v>266</v>
      </c>
      <c r="AD53" s="5"/>
      <c r="AE53" s="5" t="s">
        <v>265</v>
      </c>
      <c r="AF53" s="5"/>
      <c r="AG53" s="5" t="s">
        <v>10</v>
      </c>
      <c r="AH53" s="5"/>
      <c r="AI53" s="5"/>
      <c r="AJ53" s="5" t="s">
        <v>39</v>
      </c>
      <c r="AK53" s="5"/>
      <c r="AL53" s="5"/>
      <c r="AM53" s="5"/>
    </row>
    <row r="54" spans="1:39" x14ac:dyDescent="0.25">
      <c r="A54" s="4" t="s">
        <v>146</v>
      </c>
      <c r="B54" s="4" t="s">
        <v>147</v>
      </c>
      <c r="C54" s="4">
        <v>3.085</v>
      </c>
      <c r="D54" s="4">
        <v>2.5339999999999998</v>
      </c>
      <c r="E54" s="5">
        <v>151</v>
      </c>
      <c r="F54" s="13">
        <v>49</v>
      </c>
      <c r="G54" s="5">
        <v>146</v>
      </c>
      <c r="H54" s="13">
        <v>27</v>
      </c>
      <c r="I54" s="5">
        <v>4</v>
      </c>
      <c r="J54" s="13">
        <v>49</v>
      </c>
      <c r="K54" s="5"/>
      <c r="L54" s="6">
        <v>41688</v>
      </c>
      <c r="M54" s="4" t="s">
        <v>191</v>
      </c>
      <c r="N54" s="4" t="s">
        <v>10</v>
      </c>
      <c r="O54" s="6">
        <v>41801</v>
      </c>
      <c r="P54" s="7">
        <v>25</v>
      </c>
      <c r="Q54" s="4" t="s">
        <v>11</v>
      </c>
      <c r="R54" s="4" t="s">
        <v>84</v>
      </c>
      <c r="S54" s="4" t="s">
        <v>13</v>
      </c>
      <c r="T54" s="5" t="s">
        <v>10</v>
      </c>
      <c r="U54" s="5" t="s">
        <v>262</v>
      </c>
      <c r="V54" s="5" t="s">
        <v>458</v>
      </c>
      <c r="W54" s="5" t="s">
        <v>264</v>
      </c>
      <c r="X54" s="5" t="s">
        <v>263</v>
      </c>
      <c r="Y54" s="5" t="s">
        <v>10</v>
      </c>
      <c r="Z54" s="5" t="s">
        <v>10</v>
      </c>
      <c r="AA54" s="5" t="s">
        <v>225</v>
      </c>
      <c r="AB54" s="8">
        <v>41061</v>
      </c>
      <c r="AC54" s="5" t="s">
        <v>261</v>
      </c>
      <c r="AD54" s="5"/>
      <c r="AE54" s="5" t="s">
        <v>260</v>
      </c>
      <c r="AF54" s="5"/>
      <c r="AG54" s="5" t="s">
        <v>201</v>
      </c>
      <c r="AH54" s="5" t="s">
        <v>259</v>
      </c>
      <c r="AI54" s="5" t="s">
        <v>258</v>
      </c>
      <c r="AJ54" s="5" t="s">
        <v>39</v>
      </c>
      <c r="AK54" s="5"/>
      <c r="AL54" s="5"/>
      <c r="AM54" s="5"/>
    </row>
    <row r="55" spans="1:39" x14ac:dyDescent="0.25">
      <c r="A55" s="4" t="s">
        <v>124</v>
      </c>
      <c r="B55" s="4" t="s">
        <v>125</v>
      </c>
      <c r="C55" s="4">
        <v>3.2240000000000002</v>
      </c>
      <c r="D55" s="4">
        <v>3.35</v>
      </c>
      <c r="E55" s="5">
        <v>158</v>
      </c>
      <c r="F55" s="13">
        <v>78</v>
      </c>
      <c r="G55" s="5">
        <v>150</v>
      </c>
      <c r="H55" s="13">
        <v>41</v>
      </c>
      <c r="I55" s="5">
        <v>4</v>
      </c>
      <c r="J55" s="13">
        <v>54</v>
      </c>
      <c r="K55" s="5"/>
      <c r="L55" s="6">
        <v>41688</v>
      </c>
      <c r="M55" s="4" t="s">
        <v>190</v>
      </c>
      <c r="N55" s="4" t="s">
        <v>30</v>
      </c>
      <c r="O55" s="6">
        <v>41769</v>
      </c>
      <c r="P55" s="7">
        <v>25</v>
      </c>
      <c r="Q55" s="4" t="s">
        <v>11</v>
      </c>
      <c r="R55" s="4" t="s">
        <v>16</v>
      </c>
      <c r="S55" s="4" t="s">
        <v>13</v>
      </c>
      <c r="T55" s="5" t="s">
        <v>10</v>
      </c>
      <c r="U55" s="5" t="s">
        <v>256</v>
      </c>
      <c r="V55" s="5" t="s">
        <v>459</v>
      </c>
      <c r="W55" s="5" t="s">
        <v>257</v>
      </c>
      <c r="X55" s="5" t="s">
        <v>207</v>
      </c>
      <c r="Y55" s="5" t="s">
        <v>10</v>
      </c>
      <c r="Z55" s="5" t="s">
        <v>10</v>
      </c>
      <c r="AA55" s="5" t="s">
        <v>255</v>
      </c>
      <c r="AB55" s="8">
        <v>40695</v>
      </c>
      <c r="AC55" s="5" t="s">
        <v>254</v>
      </c>
      <c r="AD55" s="5"/>
      <c r="AE55" s="5"/>
      <c r="AF55" s="5"/>
      <c r="AG55" s="5" t="s">
        <v>10</v>
      </c>
      <c r="AH55" s="5"/>
      <c r="AI55" s="5"/>
      <c r="AJ55" s="5" t="s">
        <v>39</v>
      </c>
      <c r="AK55" s="5"/>
      <c r="AL55" s="5"/>
      <c r="AM55" s="5"/>
    </row>
    <row r="56" spans="1:39" x14ac:dyDescent="0.25">
      <c r="A56" s="4" t="s">
        <v>105</v>
      </c>
      <c r="B56" s="4" t="s">
        <v>106</v>
      </c>
      <c r="C56" s="4" t="s">
        <v>444</v>
      </c>
      <c r="D56" s="4" t="s">
        <v>444</v>
      </c>
      <c r="E56" s="5">
        <v>149</v>
      </c>
      <c r="F56" s="13">
        <v>40</v>
      </c>
      <c r="G56" s="5">
        <v>148</v>
      </c>
      <c r="H56" s="13">
        <v>33</v>
      </c>
      <c r="I56" s="5">
        <v>3.5</v>
      </c>
      <c r="J56" s="13">
        <v>35</v>
      </c>
      <c r="K56" s="5"/>
      <c r="L56" s="6">
        <v>41674</v>
      </c>
      <c r="M56" s="4" t="s">
        <v>190</v>
      </c>
      <c r="N56" s="4" t="s">
        <v>30</v>
      </c>
      <c r="O56" s="6">
        <v>41761</v>
      </c>
      <c r="P56" s="7">
        <v>29</v>
      </c>
      <c r="Q56" s="4" t="s">
        <v>11</v>
      </c>
      <c r="R56" s="4" t="s">
        <v>16</v>
      </c>
      <c r="S56" s="4" t="s">
        <v>13</v>
      </c>
      <c r="T56" s="5" t="s">
        <v>10</v>
      </c>
      <c r="U56" s="5" t="s">
        <v>239</v>
      </c>
      <c r="V56" s="5" t="s">
        <v>459</v>
      </c>
      <c r="W56" s="5" t="s">
        <v>227</v>
      </c>
      <c r="X56" s="5" t="s">
        <v>207</v>
      </c>
      <c r="Y56" s="5" t="s">
        <v>10</v>
      </c>
      <c r="Z56" s="5" t="s">
        <v>10</v>
      </c>
      <c r="AA56" s="5" t="s">
        <v>251</v>
      </c>
      <c r="AB56" s="8">
        <v>40057</v>
      </c>
      <c r="AC56" s="5" t="s">
        <v>250</v>
      </c>
      <c r="AD56" s="5" t="s">
        <v>249</v>
      </c>
      <c r="AE56" s="5"/>
      <c r="AF56" s="5"/>
      <c r="AG56" s="5" t="s">
        <v>10</v>
      </c>
      <c r="AH56" s="5"/>
      <c r="AI56" s="5"/>
      <c r="AJ56" s="5" t="s">
        <v>39</v>
      </c>
      <c r="AK56" s="5"/>
      <c r="AL56" s="5"/>
      <c r="AM56" s="5"/>
    </row>
    <row r="57" spans="1:39" x14ac:dyDescent="0.25">
      <c r="A57" s="4" t="s">
        <v>33</v>
      </c>
      <c r="B57" s="4" t="s">
        <v>34</v>
      </c>
      <c r="C57" s="4">
        <v>2.9420000000000002</v>
      </c>
      <c r="D57" s="4">
        <v>2.71</v>
      </c>
      <c r="E57" s="5">
        <v>154</v>
      </c>
      <c r="F57" s="13">
        <v>62</v>
      </c>
      <c r="G57" s="5">
        <v>150</v>
      </c>
      <c r="H57" s="13">
        <v>41</v>
      </c>
      <c r="I57" s="5">
        <v>3.5</v>
      </c>
      <c r="J57" s="13">
        <v>35</v>
      </c>
      <c r="K57" s="5"/>
      <c r="L57" s="6">
        <v>41688</v>
      </c>
      <c r="M57" s="4" t="s">
        <v>190</v>
      </c>
      <c r="N57" s="4" t="s">
        <v>10</v>
      </c>
      <c r="O57" s="6">
        <v>41717</v>
      </c>
      <c r="P57" s="7">
        <v>24</v>
      </c>
      <c r="Q57" s="4" t="s">
        <v>11</v>
      </c>
      <c r="R57" s="4" t="s">
        <v>16</v>
      </c>
      <c r="S57" s="4" t="s">
        <v>13</v>
      </c>
      <c r="T57" s="5" t="s">
        <v>201</v>
      </c>
      <c r="U57" s="5" t="s">
        <v>242</v>
      </c>
      <c r="V57" s="5" t="s">
        <v>458</v>
      </c>
      <c r="W57" s="5" t="s">
        <v>243</v>
      </c>
      <c r="X57" s="5" t="s">
        <v>215</v>
      </c>
      <c r="Y57" s="5" t="s">
        <v>10</v>
      </c>
      <c r="Z57" s="5" t="s">
        <v>10</v>
      </c>
      <c r="AA57" s="5" t="s">
        <v>241</v>
      </c>
      <c r="AB57" s="8">
        <v>40695</v>
      </c>
      <c r="AC57" s="5" t="s">
        <v>204</v>
      </c>
      <c r="AD57" s="5"/>
      <c r="AE57" s="5"/>
      <c r="AF57" s="5"/>
      <c r="AG57" s="5" t="s">
        <v>10</v>
      </c>
      <c r="AH57" s="5"/>
      <c r="AI57" s="5"/>
      <c r="AJ57" s="5" t="s">
        <v>39</v>
      </c>
      <c r="AK57" s="5"/>
      <c r="AL57" s="5"/>
      <c r="AM57" s="5"/>
    </row>
    <row r="58" spans="1:39" x14ac:dyDescent="0.25">
      <c r="A58" s="4" t="s">
        <v>74</v>
      </c>
      <c r="B58" s="4" t="s">
        <v>75</v>
      </c>
      <c r="C58" s="4" t="s">
        <v>444</v>
      </c>
      <c r="D58" s="4" t="s">
        <v>444</v>
      </c>
      <c r="E58" s="5">
        <v>157</v>
      </c>
      <c r="F58" s="13" t="s">
        <v>448</v>
      </c>
      <c r="G58" s="5">
        <v>152</v>
      </c>
      <c r="H58" s="13" t="s">
        <v>454</v>
      </c>
      <c r="I58" s="5">
        <v>4.5</v>
      </c>
      <c r="J58" s="13" t="s">
        <v>457</v>
      </c>
      <c r="K58" s="5"/>
      <c r="L58" s="6">
        <v>41674</v>
      </c>
      <c r="M58" s="4" t="s">
        <v>190</v>
      </c>
      <c r="N58" s="4" t="s">
        <v>30</v>
      </c>
      <c r="O58" s="6">
        <v>41749</v>
      </c>
      <c r="P58" s="7">
        <v>33</v>
      </c>
      <c r="Q58" s="4" t="s">
        <v>19</v>
      </c>
      <c r="R58" s="4" t="s">
        <v>16</v>
      </c>
      <c r="S58" s="4" t="s">
        <v>13</v>
      </c>
      <c r="T58" s="5" t="s">
        <v>10</v>
      </c>
      <c r="U58" s="5" t="s">
        <v>239</v>
      </c>
      <c r="V58" s="5" t="s">
        <v>459</v>
      </c>
      <c r="W58" s="5" t="s">
        <v>240</v>
      </c>
      <c r="X58" s="5" t="s">
        <v>207</v>
      </c>
      <c r="Y58" s="5" t="s">
        <v>10</v>
      </c>
      <c r="Z58" s="5" t="s">
        <v>10</v>
      </c>
      <c r="AA58" s="5" t="s">
        <v>382</v>
      </c>
      <c r="AB58" s="8">
        <v>41791</v>
      </c>
      <c r="AC58" s="5" t="s">
        <v>238</v>
      </c>
      <c r="AD58" s="5"/>
      <c r="AE58" s="5"/>
      <c r="AF58" s="5"/>
      <c r="AG58" s="5" t="s">
        <v>10</v>
      </c>
      <c r="AH58" s="5"/>
      <c r="AI58" s="5"/>
      <c r="AJ58" s="5" t="s">
        <v>39</v>
      </c>
      <c r="AK58" s="5"/>
      <c r="AL58" s="5"/>
      <c r="AM58" s="5"/>
    </row>
    <row r="59" spans="1:39" x14ac:dyDescent="0.25">
      <c r="A59" s="4" t="s">
        <v>122</v>
      </c>
      <c r="B59" s="4" t="s">
        <v>123</v>
      </c>
      <c r="C59" s="4">
        <v>3.7280000000000002</v>
      </c>
      <c r="D59" s="4">
        <v>3.7559999999999998</v>
      </c>
      <c r="E59" s="5">
        <v>157</v>
      </c>
      <c r="F59" s="13">
        <v>73</v>
      </c>
      <c r="G59" s="5">
        <v>149</v>
      </c>
      <c r="H59" s="13">
        <v>37</v>
      </c>
      <c r="I59" s="5">
        <v>4.5</v>
      </c>
      <c r="J59" s="13">
        <v>78</v>
      </c>
      <c r="K59" s="5"/>
      <c r="L59" s="6">
        <v>41666</v>
      </c>
      <c r="M59" s="4" t="s">
        <v>191</v>
      </c>
      <c r="N59" s="4" t="s">
        <v>10</v>
      </c>
      <c r="O59" s="6">
        <v>41768</v>
      </c>
      <c r="P59" s="7">
        <v>23</v>
      </c>
      <c r="Q59" s="4" t="s">
        <v>11</v>
      </c>
      <c r="R59" s="4" t="s">
        <v>12</v>
      </c>
      <c r="S59" s="4" t="s">
        <v>13</v>
      </c>
      <c r="T59" s="5" t="s">
        <v>10</v>
      </c>
      <c r="U59" s="5" t="s">
        <v>235</v>
      </c>
      <c r="V59" s="5" t="s">
        <v>462</v>
      </c>
      <c r="W59" s="5" t="s">
        <v>237</v>
      </c>
      <c r="X59" s="5" t="s">
        <v>236</v>
      </c>
      <c r="Y59" s="5" t="s">
        <v>10</v>
      </c>
      <c r="Z59" s="5" t="s">
        <v>10</v>
      </c>
      <c r="AA59" s="5" t="s">
        <v>225</v>
      </c>
      <c r="AB59" s="8">
        <v>41395</v>
      </c>
      <c r="AC59" s="5" t="s">
        <v>204</v>
      </c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x14ac:dyDescent="0.25">
      <c r="A60" s="4" t="s">
        <v>118</v>
      </c>
      <c r="B60" s="4" t="s">
        <v>119</v>
      </c>
      <c r="C60" s="4">
        <v>3.1469999999999998</v>
      </c>
      <c r="D60" s="4">
        <v>2.9089999999999998</v>
      </c>
      <c r="E60" s="5">
        <v>153</v>
      </c>
      <c r="F60" s="13">
        <v>58</v>
      </c>
      <c r="G60" s="5">
        <v>145</v>
      </c>
      <c r="H60" s="13">
        <v>22</v>
      </c>
      <c r="I60" s="5">
        <v>4</v>
      </c>
      <c r="J60" s="13">
        <v>54</v>
      </c>
      <c r="K60" s="5"/>
      <c r="L60" s="6">
        <v>41688</v>
      </c>
      <c r="M60" s="4" t="s">
        <v>190</v>
      </c>
      <c r="N60" s="4" t="s">
        <v>30</v>
      </c>
      <c r="O60" s="6">
        <v>41765</v>
      </c>
      <c r="P60" s="7">
        <v>55</v>
      </c>
      <c r="Q60" s="4" t="s">
        <v>11</v>
      </c>
      <c r="R60" s="4" t="s">
        <v>16</v>
      </c>
      <c r="S60" s="4" t="s">
        <v>13</v>
      </c>
      <c r="T60" s="5" t="s">
        <v>10</v>
      </c>
      <c r="U60" s="5" t="s">
        <v>233</v>
      </c>
      <c r="V60" s="5" t="s">
        <v>458</v>
      </c>
      <c r="W60" s="5" t="s">
        <v>234</v>
      </c>
      <c r="X60" s="5" t="s">
        <v>207</v>
      </c>
      <c r="Y60" s="5" t="s">
        <v>10</v>
      </c>
      <c r="Z60" s="5" t="s">
        <v>10</v>
      </c>
      <c r="AA60" s="5" t="s">
        <v>232</v>
      </c>
      <c r="AB60" s="8">
        <v>30286</v>
      </c>
      <c r="AC60" s="5"/>
      <c r="AD60" s="5" t="s">
        <v>231</v>
      </c>
      <c r="AE60" s="5" t="s">
        <v>230</v>
      </c>
      <c r="AF60" s="5"/>
      <c r="AG60" s="5" t="s">
        <v>10</v>
      </c>
      <c r="AH60" s="5"/>
      <c r="AI60" s="5"/>
      <c r="AJ60" s="5" t="s">
        <v>39</v>
      </c>
      <c r="AK60" s="5"/>
      <c r="AL60" s="5"/>
      <c r="AM60" s="5"/>
    </row>
    <row r="61" spans="1:39" x14ac:dyDescent="0.25">
      <c r="A61" s="4" t="s">
        <v>142</v>
      </c>
      <c r="B61" s="4" t="s">
        <v>143</v>
      </c>
      <c r="C61" s="4">
        <v>2.645</v>
      </c>
      <c r="D61" s="4">
        <v>2.76</v>
      </c>
      <c r="E61" s="5">
        <v>144</v>
      </c>
      <c r="F61" s="13">
        <v>21</v>
      </c>
      <c r="G61" s="5">
        <v>146</v>
      </c>
      <c r="H61" s="13">
        <v>25</v>
      </c>
      <c r="I61" s="5">
        <v>3</v>
      </c>
      <c r="J61" s="13">
        <v>14</v>
      </c>
      <c r="K61" s="5"/>
      <c r="L61" s="6">
        <v>41772</v>
      </c>
      <c r="M61" s="4" t="s">
        <v>190</v>
      </c>
      <c r="N61" s="4" t="s">
        <v>30</v>
      </c>
      <c r="O61" s="6">
        <v>41794</v>
      </c>
      <c r="P61" s="7">
        <v>23</v>
      </c>
      <c r="Q61" s="4" t="s">
        <v>11</v>
      </c>
      <c r="R61" s="4" t="s">
        <v>16</v>
      </c>
      <c r="S61" s="4" t="s">
        <v>13</v>
      </c>
      <c r="T61" s="5" t="s">
        <v>10</v>
      </c>
      <c r="U61" s="5" t="s">
        <v>228</v>
      </c>
      <c r="V61" s="5" t="s">
        <v>462</v>
      </c>
      <c r="W61" s="5" t="s">
        <v>229</v>
      </c>
      <c r="X61" s="5" t="s">
        <v>207</v>
      </c>
      <c r="Y61" s="5" t="s">
        <v>10</v>
      </c>
      <c r="Z61" s="5" t="s">
        <v>10</v>
      </c>
      <c r="AA61" s="5" t="s">
        <v>225</v>
      </c>
      <c r="AB61" s="8">
        <v>41395</v>
      </c>
      <c r="AC61" s="5" t="s">
        <v>194</v>
      </c>
      <c r="AD61" s="5"/>
      <c r="AE61" s="5"/>
      <c r="AF61" s="5"/>
      <c r="AG61" s="5" t="s">
        <v>10</v>
      </c>
      <c r="AH61" s="5"/>
      <c r="AI61" s="5"/>
      <c r="AJ61" s="5" t="s">
        <v>39</v>
      </c>
      <c r="AK61" s="5"/>
      <c r="AL61" s="5"/>
      <c r="AM61" s="5"/>
    </row>
    <row r="62" spans="1:39" x14ac:dyDescent="0.25">
      <c r="A62" s="4" t="s">
        <v>82</v>
      </c>
      <c r="B62" s="4" t="s">
        <v>83</v>
      </c>
      <c r="C62" s="4">
        <v>3.5720000000000001</v>
      </c>
      <c r="D62" s="4">
        <v>3.25</v>
      </c>
      <c r="E62" s="5">
        <v>155</v>
      </c>
      <c r="F62" s="13">
        <v>66</v>
      </c>
      <c r="G62" s="5">
        <v>146</v>
      </c>
      <c r="H62" s="13">
        <v>25</v>
      </c>
      <c r="I62" s="5">
        <v>3.5</v>
      </c>
      <c r="J62" s="13">
        <v>35</v>
      </c>
      <c r="K62" s="5"/>
      <c r="L62" s="6">
        <v>41632</v>
      </c>
      <c r="M62" s="4" t="s">
        <v>190</v>
      </c>
      <c r="N62" s="4" t="s">
        <v>30</v>
      </c>
      <c r="O62" s="6">
        <v>41753</v>
      </c>
      <c r="P62" s="7">
        <v>24</v>
      </c>
      <c r="Q62" s="4" t="s">
        <v>11</v>
      </c>
      <c r="R62" s="4" t="s">
        <v>84</v>
      </c>
      <c r="S62" s="4" t="s">
        <v>13</v>
      </c>
      <c r="T62" s="5" t="s">
        <v>10</v>
      </c>
      <c r="U62" s="5" t="s">
        <v>226</v>
      </c>
      <c r="V62" s="5" t="s">
        <v>464</v>
      </c>
      <c r="W62" s="5" t="s">
        <v>227</v>
      </c>
      <c r="X62" s="5" t="s">
        <v>207</v>
      </c>
      <c r="Y62" s="5" t="s">
        <v>10</v>
      </c>
      <c r="Z62" s="5" t="s">
        <v>10</v>
      </c>
      <c r="AA62" s="5" t="s">
        <v>225</v>
      </c>
      <c r="AB62" s="8">
        <v>41760</v>
      </c>
      <c r="AC62" s="17" t="s">
        <v>204</v>
      </c>
      <c r="AD62" s="5"/>
      <c r="AE62" s="5"/>
      <c r="AF62" s="5"/>
      <c r="AG62" s="5" t="s">
        <v>201</v>
      </c>
      <c r="AH62" s="5" t="s">
        <v>224</v>
      </c>
      <c r="AI62" s="5" t="s">
        <v>223</v>
      </c>
      <c r="AJ62" s="5" t="s">
        <v>39</v>
      </c>
      <c r="AK62" s="5"/>
      <c r="AL62" s="5"/>
      <c r="AM62" s="5"/>
    </row>
    <row r="63" spans="1:39" x14ac:dyDescent="0.25">
      <c r="A63" s="4" t="s">
        <v>160</v>
      </c>
      <c r="B63" s="4" t="s">
        <v>161</v>
      </c>
      <c r="C63" s="4">
        <v>3.6</v>
      </c>
      <c r="D63" s="4">
        <v>3.46</v>
      </c>
      <c r="E63" s="5">
        <v>154</v>
      </c>
      <c r="F63" s="13">
        <v>62</v>
      </c>
      <c r="G63" s="5">
        <v>152</v>
      </c>
      <c r="H63" s="13">
        <v>49</v>
      </c>
      <c r="I63" s="5">
        <v>4.5</v>
      </c>
      <c r="J63" s="13">
        <v>78</v>
      </c>
      <c r="K63" s="5"/>
      <c r="L63" s="6">
        <v>41827</v>
      </c>
      <c r="M63" s="4" t="s">
        <v>190</v>
      </c>
      <c r="N63" s="4" t="s">
        <v>30</v>
      </c>
      <c r="O63" s="6">
        <v>41841</v>
      </c>
      <c r="P63" s="7">
        <v>30</v>
      </c>
      <c r="Q63" s="4" t="s">
        <v>11</v>
      </c>
      <c r="R63" s="4" t="s">
        <v>16</v>
      </c>
      <c r="S63" s="4" t="s">
        <v>13</v>
      </c>
      <c r="T63" s="5" t="s">
        <v>10</v>
      </c>
      <c r="U63" s="5" t="s">
        <v>221</v>
      </c>
      <c r="V63" s="5" t="s">
        <v>464</v>
      </c>
      <c r="W63" s="5" t="s">
        <v>222</v>
      </c>
      <c r="X63" s="5" t="s">
        <v>207</v>
      </c>
      <c r="Y63" s="5" t="s">
        <v>10</v>
      </c>
      <c r="Z63" s="5" t="s">
        <v>10</v>
      </c>
      <c r="AA63" s="5" t="s">
        <v>220</v>
      </c>
      <c r="AB63" s="8">
        <v>39203</v>
      </c>
      <c r="AC63" s="5" t="s">
        <v>204</v>
      </c>
      <c r="AD63" s="5"/>
      <c r="AE63" s="5"/>
      <c r="AF63" s="5"/>
      <c r="AG63" s="5" t="s">
        <v>10</v>
      </c>
      <c r="AH63" s="5"/>
      <c r="AI63" s="5"/>
      <c r="AJ63" s="5" t="s">
        <v>39</v>
      </c>
      <c r="AK63" s="5"/>
      <c r="AL63" s="5"/>
      <c r="AM63" s="5"/>
    </row>
    <row r="64" spans="1:39" x14ac:dyDescent="0.25">
      <c r="A64" s="4" t="s">
        <v>62</v>
      </c>
      <c r="B64" s="4" t="s">
        <v>63</v>
      </c>
      <c r="C64" s="4">
        <v>3.9969999999999999</v>
      </c>
      <c r="D64" s="4">
        <v>2.39</v>
      </c>
      <c r="E64" s="5">
        <v>161</v>
      </c>
      <c r="F64" s="13">
        <v>87</v>
      </c>
      <c r="G64" s="5">
        <v>153</v>
      </c>
      <c r="H64" s="13">
        <v>53</v>
      </c>
      <c r="I64" s="5">
        <v>5.5</v>
      </c>
      <c r="J64" s="13">
        <v>97</v>
      </c>
      <c r="K64" s="5"/>
      <c r="L64" s="6">
        <v>41652</v>
      </c>
      <c r="M64" s="4" t="s">
        <v>190</v>
      </c>
      <c r="N64" s="4" t="s">
        <v>30</v>
      </c>
      <c r="O64" s="6">
        <v>41741</v>
      </c>
      <c r="P64" s="7">
        <v>29</v>
      </c>
      <c r="Q64" s="4" t="s">
        <v>19</v>
      </c>
      <c r="R64" s="4" t="s">
        <v>16</v>
      </c>
      <c r="S64" s="4" t="s">
        <v>13</v>
      </c>
      <c r="T64" s="5" t="s">
        <v>10</v>
      </c>
      <c r="U64" s="5" t="s">
        <v>218</v>
      </c>
      <c r="V64" s="5" t="s">
        <v>459</v>
      </c>
      <c r="W64" s="5" t="s">
        <v>219</v>
      </c>
      <c r="X64" s="5" t="s">
        <v>207</v>
      </c>
      <c r="Y64" s="5" t="s">
        <v>10</v>
      </c>
      <c r="Z64" s="5" t="s">
        <v>10</v>
      </c>
      <c r="AA64" s="5" t="s">
        <v>217</v>
      </c>
      <c r="AB64" s="8">
        <v>40603</v>
      </c>
      <c r="AC64" s="5" t="s">
        <v>209</v>
      </c>
      <c r="AD64" s="5"/>
      <c r="AE64" s="5"/>
      <c r="AF64" s="5"/>
      <c r="AG64" s="5" t="s">
        <v>10</v>
      </c>
      <c r="AH64" s="5"/>
      <c r="AI64" s="5"/>
      <c r="AJ64" s="5" t="s">
        <v>39</v>
      </c>
      <c r="AK64" s="5"/>
      <c r="AL64" s="5"/>
      <c r="AM64" s="5"/>
    </row>
    <row r="65" spans="1:39" x14ac:dyDescent="0.25">
      <c r="A65" s="4" t="s">
        <v>556</v>
      </c>
      <c r="B65" s="4" t="s">
        <v>59</v>
      </c>
      <c r="C65" s="4">
        <v>2.9169999999999998</v>
      </c>
      <c r="D65" s="4">
        <v>2.91</v>
      </c>
      <c r="E65" s="5">
        <v>155</v>
      </c>
      <c r="F65" s="13">
        <v>66</v>
      </c>
      <c r="G65" s="5">
        <v>151</v>
      </c>
      <c r="H65" s="13">
        <v>45</v>
      </c>
      <c r="I65" s="5">
        <v>4</v>
      </c>
      <c r="J65" s="13">
        <v>54</v>
      </c>
      <c r="K65" s="5"/>
      <c r="L65" s="6">
        <v>41673</v>
      </c>
      <c r="M65" s="4" t="s">
        <v>190</v>
      </c>
      <c r="N65" s="4" t="s">
        <v>30</v>
      </c>
      <c r="O65" s="6">
        <v>41738</v>
      </c>
      <c r="P65" s="7">
        <v>27</v>
      </c>
      <c r="Q65" s="4" t="s">
        <v>11</v>
      </c>
      <c r="R65" s="4" t="s">
        <v>16</v>
      </c>
      <c r="S65" s="4" t="s">
        <v>13</v>
      </c>
      <c r="T65" s="5" t="s">
        <v>10</v>
      </c>
      <c r="U65" s="5" t="s">
        <v>379</v>
      </c>
      <c r="V65" s="5" t="s">
        <v>458</v>
      </c>
      <c r="W65" s="5" t="s">
        <v>275</v>
      </c>
      <c r="X65" s="5" t="s">
        <v>207</v>
      </c>
      <c r="Y65" s="5" t="s">
        <v>10</v>
      </c>
      <c r="Z65" s="5" t="s">
        <v>10</v>
      </c>
      <c r="AA65" s="5" t="s">
        <v>378</v>
      </c>
      <c r="AB65" s="8">
        <v>40756</v>
      </c>
      <c r="AC65" s="5" t="s">
        <v>204</v>
      </c>
      <c r="AD65" s="5"/>
      <c r="AE65" s="5"/>
      <c r="AF65" s="5"/>
      <c r="AG65" s="5" t="s">
        <v>10</v>
      </c>
      <c r="AH65" s="5"/>
      <c r="AI65" s="5"/>
      <c r="AJ65" s="5" t="s">
        <v>39</v>
      </c>
      <c r="AK65" s="5"/>
      <c r="AL65" s="5"/>
      <c r="AM65" s="5"/>
    </row>
    <row r="66" spans="1:39" x14ac:dyDescent="0.25">
      <c r="A66" s="4" t="s">
        <v>128</v>
      </c>
      <c r="B66" s="4" t="s">
        <v>129</v>
      </c>
      <c r="C66" s="4">
        <v>3.32</v>
      </c>
      <c r="D66" s="4">
        <v>3.34</v>
      </c>
      <c r="E66" s="5">
        <v>156</v>
      </c>
      <c r="F66" s="13" t="s">
        <v>449</v>
      </c>
      <c r="G66" s="5">
        <v>159</v>
      </c>
      <c r="H66" s="13" t="s">
        <v>455</v>
      </c>
      <c r="I66" s="5">
        <v>4</v>
      </c>
      <c r="J66" s="13">
        <v>54</v>
      </c>
      <c r="K66" s="5"/>
      <c r="L66" s="6">
        <v>41639</v>
      </c>
      <c r="M66" s="4" t="s">
        <v>191</v>
      </c>
      <c r="N66" s="4" t="s">
        <v>45</v>
      </c>
      <c r="O66" s="6">
        <v>41779</v>
      </c>
      <c r="P66" s="7">
        <v>22</v>
      </c>
      <c r="Q66" s="4" t="s">
        <v>11</v>
      </c>
      <c r="R66" s="4" t="s">
        <v>16</v>
      </c>
      <c r="S66" s="4" t="s">
        <v>13</v>
      </c>
      <c r="T66" s="5" t="s">
        <v>10</v>
      </c>
      <c r="U66" s="5" t="s">
        <v>214</v>
      </c>
      <c r="V66" s="5" t="s">
        <v>462</v>
      </c>
      <c r="W66" s="5" t="s">
        <v>216</v>
      </c>
      <c r="X66" s="5" t="s">
        <v>215</v>
      </c>
      <c r="Y66" s="5" t="s">
        <v>10</v>
      </c>
      <c r="Z66" s="5" t="s">
        <v>10</v>
      </c>
      <c r="AA66" s="5" t="s">
        <v>213</v>
      </c>
      <c r="AB66" s="8">
        <v>41760</v>
      </c>
      <c r="AC66" s="5" t="s">
        <v>204</v>
      </c>
      <c r="AD66" s="5"/>
      <c r="AE66" s="5"/>
      <c r="AF66" s="5"/>
      <c r="AG66" s="5" t="s">
        <v>10</v>
      </c>
      <c r="AH66" s="5"/>
      <c r="AI66" s="5"/>
      <c r="AJ66" s="5" t="s">
        <v>39</v>
      </c>
      <c r="AK66" s="5"/>
      <c r="AL66" s="5"/>
      <c r="AM66" s="5"/>
    </row>
    <row r="67" spans="1:39" x14ac:dyDescent="0.25">
      <c r="A67" s="4" t="s">
        <v>47</v>
      </c>
      <c r="B67" s="4" t="s">
        <v>48</v>
      </c>
      <c r="C67" s="4" t="s">
        <v>444</v>
      </c>
      <c r="D67" s="4" t="s">
        <v>444</v>
      </c>
      <c r="E67" s="5">
        <v>155</v>
      </c>
      <c r="F67" s="13">
        <v>66</v>
      </c>
      <c r="G67" s="5">
        <v>149</v>
      </c>
      <c r="H67" s="13">
        <v>37</v>
      </c>
      <c r="I67" s="5">
        <v>4</v>
      </c>
      <c r="J67" s="13">
        <v>54</v>
      </c>
      <c r="K67" s="5"/>
      <c r="L67" s="6">
        <v>41660</v>
      </c>
      <c r="M67" s="4" t="s">
        <v>190</v>
      </c>
      <c r="N67" s="4" t="s">
        <v>45</v>
      </c>
      <c r="O67" s="6">
        <v>41722</v>
      </c>
      <c r="P67" s="7">
        <v>24</v>
      </c>
      <c r="Q67" s="4" t="s">
        <v>11</v>
      </c>
      <c r="R67" s="4" t="s">
        <v>16</v>
      </c>
      <c r="S67" s="4" t="s">
        <v>13</v>
      </c>
      <c r="T67" s="5" t="s">
        <v>10</v>
      </c>
      <c r="U67" s="5" t="s">
        <v>211</v>
      </c>
      <c r="V67" s="5" t="s">
        <v>458</v>
      </c>
      <c r="W67" s="5" t="s">
        <v>212</v>
      </c>
      <c r="X67" s="5" t="s">
        <v>207</v>
      </c>
      <c r="Y67" s="5" t="s">
        <v>10</v>
      </c>
      <c r="Z67" s="5" t="s">
        <v>10</v>
      </c>
      <c r="AA67" s="5" t="s">
        <v>210</v>
      </c>
      <c r="AB67" s="8">
        <v>41030</v>
      </c>
      <c r="AC67" s="5" t="s">
        <v>209</v>
      </c>
      <c r="AD67" s="5"/>
      <c r="AE67" s="5"/>
      <c r="AF67" s="5"/>
      <c r="AG67" s="5" t="s">
        <v>10</v>
      </c>
      <c r="AH67" s="5"/>
      <c r="AI67" s="5"/>
      <c r="AJ67" s="5" t="s">
        <v>39</v>
      </c>
      <c r="AK67" s="5"/>
      <c r="AL67" s="5"/>
      <c r="AM67" s="5"/>
    </row>
    <row r="68" spans="1:39" x14ac:dyDescent="0.25">
      <c r="A68" s="4" t="s">
        <v>114</v>
      </c>
      <c r="B68" s="4" t="s">
        <v>115</v>
      </c>
      <c r="C68" s="4">
        <v>3.3050000000000002</v>
      </c>
      <c r="D68" s="4">
        <v>3.07</v>
      </c>
      <c r="E68" s="5" t="s">
        <v>444</v>
      </c>
      <c r="F68" s="13" t="s">
        <v>444</v>
      </c>
      <c r="G68" s="5" t="s">
        <v>444</v>
      </c>
      <c r="H68" s="13" t="s">
        <v>444</v>
      </c>
      <c r="I68" s="5" t="s">
        <v>444</v>
      </c>
      <c r="J68" s="13" t="s">
        <v>444</v>
      </c>
      <c r="K68" s="5"/>
      <c r="L68" s="6">
        <v>41673</v>
      </c>
      <c r="M68" s="4" t="s">
        <v>190</v>
      </c>
      <c r="N68" s="4" t="s">
        <v>30</v>
      </c>
      <c r="O68" s="6">
        <v>41764</v>
      </c>
      <c r="P68" s="7">
        <v>52</v>
      </c>
      <c r="Q68" s="4" t="s">
        <v>11</v>
      </c>
      <c r="R68" s="4" t="s">
        <v>16</v>
      </c>
      <c r="S68" s="4" t="s">
        <v>13</v>
      </c>
      <c r="T68" s="5" t="s">
        <v>10</v>
      </c>
      <c r="U68" s="5" t="s">
        <v>206</v>
      </c>
      <c r="V68" s="5" t="s">
        <v>462</v>
      </c>
      <c r="W68" s="5" t="s">
        <v>208</v>
      </c>
      <c r="X68" s="5" t="s">
        <v>207</v>
      </c>
      <c r="Y68" s="5" t="s">
        <v>10</v>
      </c>
      <c r="Z68" s="5" t="s">
        <v>10</v>
      </c>
      <c r="AA68" s="5" t="s">
        <v>205</v>
      </c>
      <c r="AB68" s="8">
        <v>31533</v>
      </c>
      <c r="AC68" s="5" t="s">
        <v>204</v>
      </c>
      <c r="AD68" s="5"/>
      <c r="AE68" s="5"/>
      <c r="AF68" s="5"/>
      <c r="AG68" s="5" t="s">
        <v>10</v>
      </c>
      <c r="AH68" s="5"/>
      <c r="AI68" s="5"/>
      <c r="AJ68" s="5" t="s">
        <v>39</v>
      </c>
      <c r="AK68" s="5"/>
      <c r="AL68" s="5"/>
      <c r="AM68" s="5"/>
    </row>
    <row r="69" spans="1:39" ht="30" x14ac:dyDescent="0.25">
      <c r="A69" s="4" t="s">
        <v>98</v>
      </c>
      <c r="B69" s="4" t="s">
        <v>54</v>
      </c>
      <c r="C69" s="4" t="s">
        <v>444</v>
      </c>
      <c r="D69" s="4" t="s">
        <v>444</v>
      </c>
      <c r="E69" s="5">
        <v>150</v>
      </c>
      <c r="F69" s="13">
        <v>44</v>
      </c>
      <c r="G69" s="5">
        <v>152</v>
      </c>
      <c r="H69" s="13">
        <v>52</v>
      </c>
      <c r="I69" s="5">
        <v>3.5</v>
      </c>
      <c r="J69" s="13">
        <v>30</v>
      </c>
      <c r="K69" s="5"/>
      <c r="L69" s="6">
        <v>41549</v>
      </c>
      <c r="M69" s="4" t="s">
        <v>490</v>
      </c>
      <c r="N69" s="4" t="s">
        <v>30</v>
      </c>
      <c r="O69" s="6">
        <v>41761</v>
      </c>
      <c r="P69" s="7">
        <v>39</v>
      </c>
      <c r="Q69" s="4" t="s">
        <v>11</v>
      </c>
      <c r="R69" s="4" t="s">
        <v>99</v>
      </c>
      <c r="S69" s="4" t="s">
        <v>13</v>
      </c>
      <c r="T69" s="5" t="s">
        <v>10</v>
      </c>
      <c r="U69" s="17" t="s">
        <v>239</v>
      </c>
      <c r="V69" s="19" t="s">
        <v>459</v>
      </c>
      <c r="W69" s="5" t="s">
        <v>227</v>
      </c>
      <c r="X69" s="5" t="s">
        <v>207</v>
      </c>
      <c r="Y69" s="5" t="s">
        <v>10</v>
      </c>
      <c r="Z69" s="5" t="s">
        <v>10</v>
      </c>
      <c r="AA69" s="5" t="s">
        <v>482</v>
      </c>
      <c r="AB69" s="8">
        <v>41487</v>
      </c>
      <c r="AC69" s="5" t="s">
        <v>204</v>
      </c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39" ht="30" x14ac:dyDescent="0.25">
      <c r="A70" s="4" t="s">
        <v>150</v>
      </c>
      <c r="B70" s="4" t="s">
        <v>151</v>
      </c>
      <c r="C70" s="4">
        <v>3.86</v>
      </c>
      <c r="D70" s="4">
        <v>3.8</v>
      </c>
      <c r="E70" s="5">
        <v>155</v>
      </c>
      <c r="F70" s="13">
        <v>66</v>
      </c>
      <c r="G70" s="5">
        <v>152</v>
      </c>
      <c r="H70" s="13">
        <v>49</v>
      </c>
      <c r="I70" s="5">
        <v>5</v>
      </c>
      <c r="J70" s="13">
        <v>93</v>
      </c>
      <c r="K70" s="5"/>
      <c r="L70" s="6">
        <v>41638</v>
      </c>
      <c r="M70" s="4" t="s">
        <v>491</v>
      </c>
      <c r="N70" s="4" t="s">
        <v>10</v>
      </c>
      <c r="O70" s="6">
        <v>41806</v>
      </c>
      <c r="P70" s="7">
        <v>27</v>
      </c>
      <c r="Q70" s="4" t="s">
        <v>19</v>
      </c>
      <c r="R70" s="4" t="s">
        <v>16</v>
      </c>
      <c r="S70" s="4" t="s">
        <v>13</v>
      </c>
      <c r="T70" s="5" t="s">
        <v>201</v>
      </c>
      <c r="U70" s="5" t="s">
        <v>200</v>
      </c>
      <c r="V70" s="5" t="s">
        <v>458</v>
      </c>
      <c r="W70" s="5" t="s">
        <v>203</v>
      </c>
      <c r="X70" s="5" t="s">
        <v>202</v>
      </c>
      <c r="Y70" s="5" t="s">
        <v>10</v>
      </c>
      <c r="Z70" s="5" t="s">
        <v>10</v>
      </c>
      <c r="AA70" s="5" t="s">
        <v>199</v>
      </c>
      <c r="AB70" s="8">
        <v>39934</v>
      </c>
      <c r="AC70" s="5" t="s">
        <v>198</v>
      </c>
      <c r="AD70" s="5"/>
      <c r="AE70" s="5"/>
      <c r="AF70" s="5"/>
      <c r="AG70" s="5" t="s">
        <v>10</v>
      </c>
      <c r="AH70" s="5"/>
      <c r="AI70" s="5"/>
      <c r="AJ70" s="5" t="s">
        <v>39</v>
      </c>
      <c r="AK70" s="5"/>
      <c r="AL70" s="5"/>
      <c r="AM70" s="5"/>
    </row>
    <row r="71" spans="1:39" x14ac:dyDescent="0.25">
      <c r="A71" s="4" t="s">
        <v>109</v>
      </c>
      <c r="B71" s="4" t="s">
        <v>110</v>
      </c>
      <c r="C71" s="4">
        <v>3.5449999999999999</v>
      </c>
      <c r="D71" s="4">
        <v>3.504</v>
      </c>
      <c r="E71" s="5">
        <v>151</v>
      </c>
      <c r="F71" s="13">
        <v>49</v>
      </c>
      <c r="G71" s="5">
        <v>143</v>
      </c>
      <c r="H71" s="13">
        <v>15</v>
      </c>
      <c r="I71" s="5">
        <v>4.5</v>
      </c>
      <c r="J71" s="13">
        <v>78</v>
      </c>
      <c r="K71" s="5"/>
      <c r="L71" s="6">
        <v>41680</v>
      </c>
      <c r="M71" s="4" t="s">
        <v>191</v>
      </c>
      <c r="N71" s="4" t="s">
        <v>10</v>
      </c>
      <c r="O71" s="6">
        <v>41761</v>
      </c>
      <c r="P71" s="7">
        <v>32</v>
      </c>
      <c r="Q71" s="4" t="s">
        <v>11</v>
      </c>
      <c r="R71" s="4" t="s">
        <v>16</v>
      </c>
      <c r="S71" s="4" t="s">
        <v>13</v>
      </c>
      <c r="T71" s="5" t="s">
        <v>10</v>
      </c>
      <c r="U71" s="5" t="s">
        <v>195</v>
      </c>
      <c r="V71" s="5" t="s">
        <v>458</v>
      </c>
      <c r="W71" s="5" t="s">
        <v>197</v>
      </c>
      <c r="X71" s="5" t="s">
        <v>196</v>
      </c>
      <c r="Y71" s="5" t="s">
        <v>10</v>
      </c>
      <c r="Z71" s="5" t="s">
        <v>10</v>
      </c>
      <c r="AA71" s="5" t="s">
        <v>210</v>
      </c>
      <c r="AB71" s="8">
        <v>41760</v>
      </c>
      <c r="AC71" s="5" t="s">
        <v>194</v>
      </c>
      <c r="AD71" s="5"/>
      <c r="AE71" s="5"/>
      <c r="AF71" s="5"/>
      <c r="AG71" s="5" t="s">
        <v>10</v>
      </c>
      <c r="AH71" s="5"/>
      <c r="AI71" s="5"/>
      <c r="AJ71" s="5" t="s">
        <v>39</v>
      </c>
      <c r="AK71" s="5"/>
      <c r="AL71" s="5"/>
      <c r="AM71" s="5"/>
    </row>
    <row r="72" spans="1:39" x14ac:dyDescent="0.25">
      <c r="A72" s="4" t="s">
        <v>152</v>
      </c>
      <c r="B72" s="4" t="s">
        <v>153</v>
      </c>
      <c r="C72" s="4">
        <v>1.847</v>
      </c>
      <c r="D72" s="4">
        <v>2.7629999999999999</v>
      </c>
      <c r="E72" s="5">
        <v>149</v>
      </c>
      <c r="F72" s="13">
        <v>40</v>
      </c>
      <c r="G72" s="5">
        <v>145</v>
      </c>
      <c r="H72" s="13">
        <v>22</v>
      </c>
      <c r="I72" s="5">
        <v>2.5</v>
      </c>
      <c r="J72" s="13">
        <v>6</v>
      </c>
      <c r="K72" s="5"/>
      <c r="L72" s="6">
        <v>41771</v>
      </c>
      <c r="M72" s="4" t="s">
        <v>189</v>
      </c>
      <c r="N72" s="4" t="s">
        <v>10</v>
      </c>
      <c r="O72" s="6">
        <v>41815</v>
      </c>
      <c r="P72" s="7">
        <v>29</v>
      </c>
      <c r="Q72" s="4" t="s">
        <v>11</v>
      </c>
      <c r="R72" s="4" t="s">
        <v>16</v>
      </c>
      <c r="S72" s="4" t="s">
        <v>22</v>
      </c>
      <c r="T72" s="5" t="s">
        <v>10</v>
      </c>
      <c r="U72" s="5" t="s">
        <v>416</v>
      </c>
      <c r="V72" s="5" t="s">
        <v>458</v>
      </c>
      <c r="W72" s="5" t="s">
        <v>418</v>
      </c>
      <c r="X72" s="5" t="s">
        <v>417</v>
      </c>
      <c r="Y72" s="5" t="s">
        <v>10</v>
      </c>
      <c r="Z72" s="5" t="s">
        <v>10</v>
      </c>
      <c r="AA72" s="5" t="s">
        <v>378</v>
      </c>
      <c r="AB72" s="8">
        <v>41061</v>
      </c>
      <c r="AC72" s="5" t="s">
        <v>261</v>
      </c>
      <c r="AD72" s="5"/>
      <c r="AE72" s="5" t="s">
        <v>415</v>
      </c>
      <c r="AF72" s="5"/>
      <c r="AG72" s="5" t="s">
        <v>10</v>
      </c>
      <c r="AH72" s="5"/>
      <c r="AI72" s="5"/>
      <c r="AJ72" s="5" t="s">
        <v>39</v>
      </c>
      <c r="AK72" s="5"/>
      <c r="AL72" s="5"/>
      <c r="AM72" s="5"/>
    </row>
    <row r="73" spans="1:39" x14ac:dyDescent="0.25">
      <c r="A73" s="4" t="s">
        <v>26</v>
      </c>
      <c r="B73" s="4" t="s">
        <v>27</v>
      </c>
      <c r="C73" s="4">
        <v>2.2200000000000002</v>
      </c>
      <c r="D73" s="4">
        <v>2.19</v>
      </c>
      <c r="E73" s="5">
        <v>144</v>
      </c>
      <c r="F73" s="13">
        <v>21</v>
      </c>
      <c r="G73" s="5">
        <v>143</v>
      </c>
      <c r="H73" s="13">
        <v>15</v>
      </c>
      <c r="I73" s="5">
        <v>2</v>
      </c>
      <c r="J73" s="13">
        <v>2</v>
      </c>
      <c r="K73" s="5"/>
      <c r="L73" s="6">
        <v>41684</v>
      </c>
      <c r="M73" s="4" t="s">
        <v>189</v>
      </c>
      <c r="N73" s="4" t="s">
        <v>10</v>
      </c>
      <c r="O73" s="6">
        <v>41711</v>
      </c>
      <c r="P73" s="7">
        <v>23</v>
      </c>
      <c r="Q73" s="4" t="s">
        <v>11</v>
      </c>
      <c r="R73" s="4" t="s">
        <v>16</v>
      </c>
      <c r="S73" s="4" t="s">
        <v>13</v>
      </c>
      <c r="T73" s="5" t="s">
        <v>10</v>
      </c>
      <c r="U73" s="5" t="s">
        <v>385</v>
      </c>
      <c r="V73" s="5" t="s">
        <v>458</v>
      </c>
      <c r="W73" s="5" t="s">
        <v>322</v>
      </c>
      <c r="X73" s="5" t="s">
        <v>207</v>
      </c>
      <c r="Y73" s="5" t="s">
        <v>10</v>
      </c>
      <c r="Z73" s="5" t="s">
        <v>10</v>
      </c>
      <c r="AA73" s="5" t="s">
        <v>384</v>
      </c>
      <c r="AB73" s="8">
        <v>41487</v>
      </c>
      <c r="AC73" s="5" t="s">
        <v>204</v>
      </c>
      <c r="AD73" s="5"/>
      <c r="AE73" s="5"/>
      <c r="AF73" s="5"/>
      <c r="AG73" s="5" t="s">
        <v>10</v>
      </c>
      <c r="AH73" s="5"/>
      <c r="AI73" s="5"/>
      <c r="AJ73" s="5" t="s">
        <v>39</v>
      </c>
      <c r="AK73" s="5"/>
      <c r="AL73" s="5"/>
      <c r="AM73" s="5"/>
    </row>
    <row r="74" spans="1:39" x14ac:dyDescent="0.25">
      <c r="A74" s="4" t="s">
        <v>20</v>
      </c>
      <c r="B74" s="4" t="s">
        <v>21</v>
      </c>
      <c r="C74" s="4">
        <v>3.218</v>
      </c>
      <c r="D74" s="4">
        <v>3</v>
      </c>
      <c r="E74" s="5" t="s">
        <v>444</v>
      </c>
      <c r="F74" s="13" t="s">
        <v>444</v>
      </c>
      <c r="G74" s="5" t="s">
        <v>444</v>
      </c>
      <c r="H74" s="13" t="s">
        <v>444</v>
      </c>
      <c r="I74" s="5" t="s">
        <v>444</v>
      </c>
      <c r="J74" s="13" t="s">
        <v>444</v>
      </c>
      <c r="K74" s="5"/>
      <c r="L74" s="6">
        <v>41666</v>
      </c>
      <c r="M74" s="4" t="s">
        <v>189</v>
      </c>
      <c r="N74" s="4" t="s">
        <v>10</v>
      </c>
      <c r="O74" s="6">
        <v>41711</v>
      </c>
      <c r="P74" s="7">
        <v>52</v>
      </c>
      <c r="Q74" s="4" t="s">
        <v>19</v>
      </c>
      <c r="R74" s="4" t="s">
        <v>12</v>
      </c>
      <c r="S74" s="4" t="s">
        <v>22</v>
      </c>
      <c r="T74" s="5" t="s">
        <v>10</v>
      </c>
      <c r="U74" s="5" t="s">
        <v>463</v>
      </c>
      <c r="V74" s="5" t="s">
        <v>458</v>
      </c>
      <c r="W74" s="5" t="s">
        <v>344</v>
      </c>
      <c r="X74" s="5" t="s">
        <v>343</v>
      </c>
      <c r="Y74" s="5" t="s">
        <v>10</v>
      </c>
      <c r="Z74" s="5" t="s">
        <v>10</v>
      </c>
      <c r="AA74" s="5" t="s">
        <v>342</v>
      </c>
      <c r="AB74" s="8">
        <v>30286</v>
      </c>
      <c r="AC74" s="5" t="s">
        <v>341</v>
      </c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39" x14ac:dyDescent="0.25">
      <c r="A75" s="4" t="s">
        <v>134</v>
      </c>
      <c r="B75" s="4" t="s">
        <v>135</v>
      </c>
      <c r="C75" s="4">
        <v>2.6240000000000001</v>
      </c>
      <c r="D75" s="4">
        <v>2.7753999999999999</v>
      </c>
      <c r="E75" s="5">
        <v>151</v>
      </c>
      <c r="F75" s="13">
        <v>51</v>
      </c>
      <c r="G75" s="5">
        <v>146</v>
      </c>
      <c r="H75" s="13">
        <v>36</v>
      </c>
      <c r="I75" s="5">
        <v>3</v>
      </c>
      <c r="J75" s="13">
        <v>11</v>
      </c>
      <c r="K75" s="5"/>
      <c r="L75" s="6">
        <v>41729</v>
      </c>
      <c r="M75" s="4" t="s">
        <v>189</v>
      </c>
      <c r="N75" s="4" t="s">
        <v>10</v>
      </c>
      <c r="O75" s="6">
        <v>41782</v>
      </c>
      <c r="P75" s="7">
        <v>26</v>
      </c>
      <c r="Q75" s="4" t="s">
        <v>19</v>
      </c>
      <c r="R75" s="4" t="s">
        <v>16</v>
      </c>
      <c r="S75" s="4" t="s">
        <v>13</v>
      </c>
      <c r="T75" s="5" t="s">
        <v>10</v>
      </c>
      <c r="U75" s="5" t="s">
        <v>339</v>
      </c>
      <c r="V75" s="5" t="s">
        <v>462</v>
      </c>
      <c r="W75" s="5" t="s">
        <v>340</v>
      </c>
      <c r="X75" s="5" t="s">
        <v>207</v>
      </c>
      <c r="Y75" s="5" t="s">
        <v>10</v>
      </c>
      <c r="Z75" s="5" t="s">
        <v>10</v>
      </c>
      <c r="AA75" s="5" t="s">
        <v>338</v>
      </c>
      <c r="AB75" s="8">
        <v>40664</v>
      </c>
      <c r="AC75" s="5" t="s">
        <v>280</v>
      </c>
      <c r="AD75" s="5"/>
      <c r="AE75" s="5"/>
      <c r="AF75" s="5"/>
      <c r="AG75" s="5" t="s">
        <v>10</v>
      </c>
      <c r="AH75" s="5"/>
      <c r="AI75" s="5"/>
      <c r="AJ75" s="5" t="s">
        <v>39</v>
      </c>
      <c r="AK75" s="5"/>
      <c r="AL75" s="5"/>
      <c r="AM75" s="5"/>
    </row>
    <row r="76" spans="1:39" x14ac:dyDescent="0.25">
      <c r="A76" s="4" t="s">
        <v>17</v>
      </c>
      <c r="B76" s="4" t="s">
        <v>18</v>
      </c>
      <c r="C76" s="4">
        <v>2.72</v>
      </c>
      <c r="D76" s="4">
        <v>2.76</v>
      </c>
      <c r="E76" s="5">
        <v>150</v>
      </c>
      <c r="F76" s="13">
        <v>44</v>
      </c>
      <c r="G76" s="5">
        <v>147</v>
      </c>
      <c r="H76" s="13">
        <v>29</v>
      </c>
      <c r="I76" s="5">
        <v>4</v>
      </c>
      <c r="J76" s="13">
        <v>54</v>
      </c>
      <c r="K76" s="5"/>
      <c r="L76" s="6">
        <v>41641</v>
      </c>
      <c r="M76" s="4" t="s">
        <v>189</v>
      </c>
      <c r="N76" s="4" t="s">
        <v>10</v>
      </c>
      <c r="O76" s="6">
        <v>41711</v>
      </c>
      <c r="P76" s="7">
        <v>22</v>
      </c>
      <c r="Q76" s="4" t="s">
        <v>19</v>
      </c>
      <c r="R76" s="4" t="s">
        <v>12</v>
      </c>
      <c r="S76" s="4" t="s">
        <v>13</v>
      </c>
      <c r="T76" s="5" t="s">
        <v>10</v>
      </c>
      <c r="U76" s="5" t="s">
        <v>314</v>
      </c>
      <c r="V76" s="5" t="s">
        <v>458</v>
      </c>
      <c r="W76" s="5" t="s">
        <v>337</v>
      </c>
      <c r="X76" s="5" t="s">
        <v>248</v>
      </c>
      <c r="Y76" s="5" t="s">
        <v>10</v>
      </c>
      <c r="Z76" s="5" t="s">
        <v>10</v>
      </c>
      <c r="AA76" s="5" t="s">
        <v>210</v>
      </c>
      <c r="AB76" s="8">
        <v>41760</v>
      </c>
      <c r="AC76" s="5" t="s">
        <v>238</v>
      </c>
      <c r="AD76" s="5"/>
      <c r="AE76" s="5"/>
      <c r="AF76" s="5"/>
      <c r="AG76" s="5" t="s">
        <v>10</v>
      </c>
      <c r="AH76" s="5"/>
      <c r="AI76" s="5"/>
      <c r="AJ76" s="5" t="s">
        <v>39</v>
      </c>
      <c r="AK76" s="5"/>
      <c r="AL76" s="5"/>
      <c r="AM76" s="5"/>
    </row>
    <row r="77" spans="1:39" x14ac:dyDescent="0.25">
      <c r="A77" s="4" t="s">
        <v>28</v>
      </c>
      <c r="B77" s="4" t="s">
        <v>29</v>
      </c>
      <c r="C77" s="4">
        <v>2.8330000000000002</v>
      </c>
      <c r="D77" s="4">
        <v>3.1520000000000001</v>
      </c>
      <c r="E77" s="5">
        <v>155</v>
      </c>
      <c r="F77" s="13">
        <v>66</v>
      </c>
      <c r="G77" s="5">
        <v>145</v>
      </c>
      <c r="H77" s="13">
        <v>22</v>
      </c>
      <c r="I77" s="5">
        <v>3</v>
      </c>
      <c r="J77" s="13">
        <v>14</v>
      </c>
      <c r="K77" s="5"/>
      <c r="L77" s="6">
        <v>41688</v>
      </c>
      <c r="M77" s="4" t="s">
        <v>189</v>
      </c>
      <c r="N77" s="4" t="s">
        <v>30</v>
      </c>
      <c r="O77" s="6">
        <v>41711</v>
      </c>
      <c r="P77" s="7">
        <v>27</v>
      </c>
      <c r="Q77" s="4" t="s">
        <v>19</v>
      </c>
      <c r="R77" s="4" t="s">
        <v>25</v>
      </c>
      <c r="S77" s="4" t="s">
        <v>13</v>
      </c>
      <c r="T77" s="5" t="s">
        <v>10</v>
      </c>
      <c r="U77" s="5" t="s">
        <v>267</v>
      </c>
      <c r="V77" s="5" t="s">
        <v>458</v>
      </c>
      <c r="W77" s="5" t="s">
        <v>212</v>
      </c>
      <c r="X77" s="5" t="s">
        <v>207</v>
      </c>
      <c r="Y77" s="5" t="s">
        <v>10</v>
      </c>
      <c r="Z77" s="5" t="s">
        <v>10</v>
      </c>
      <c r="AA77" s="5" t="s">
        <v>330</v>
      </c>
      <c r="AB77" s="8">
        <v>39783</v>
      </c>
      <c r="AC77" s="5" t="s">
        <v>329</v>
      </c>
      <c r="AD77" s="5"/>
      <c r="AE77" s="5"/>
      <c r="AF77" s="5"/>
      <c r="AG77" s="5" t="s">
        <v>10</v>
      </c>
      <c r="AH77" s="5"/>
      <c r="AI77" s="5"/>
      <c r="AJ77" s="5" t="s">
        <v>328</v>
      </c>
      <c r="AK77" s="5"/>
      <c r="AL77" s="5"/>
      <c r="AM77" s="5"/>
    </row>
    <row r="78" spans="1:39" x14ac:dyDescent="0.25">
      <c r="A78" s="4" t="s">
        <v>14</v>
      </c>
      <c r="B78" s="4" t="s">
        <v>15</v>
      </c>
      <c r="C78" s="4">
        <v>2.85</v>
      </c>
      <c r="D78" s="4">
        <v>2.78</v>
      </c>
      <c r="E78" s="5">
        <v>140</v>
      </c>
      <c r="F78" s="13">
        <v>10</v>
      </c>
      <c r="G78" s="5">
        <v>141</v>
      </c>
      <c r="H78" s="13">
        <v>11</v>
      </c>
      <c r="I78" s="5">
        <v>3</v>
      </c>
      <c r="J78" s="13">
        <v>14</v>
      </c>
      <c r="K78" s="5"/>
      <c r="L78" s="6">
        <v>41549</v>
      </c>
      <c r="M78" s="4" t="s">
        <v>189</v>
      </c>
      <c r="N78" s="4" t="s">
        <v>10</v>
      </c>
      <c r="O78" s="6">
        <v>41711</v>
      </c>
      <c r="P78" s="7">
        <v>25</v>
      </c>
      <c r="Q78" s="4" t="s">
        <v>11</v>
      </c>
      <c r="R78" s="4" t="s">
        <v>16</v>
      </c>
      <c r="S78" s="4" t="s">
        <v>13</v>
      </c>
      <c r="T78" s="5"/>
      <c r="U78" s="5" t="s">
        <v>476</v>
      </c>
      <c r="V78" s="5" t="s">
        <v>458</v>
      </c>
      <c r="W78" s="5" t="s">
        <v>317</v>
      </c>
      <c r="X78" s="5" t="s">
        <v>316</v>
      </c>
      <c r="Y78" s="5"/>
      <c r="Z78" s="5"/>
      <c r="AA78" s="5" t="s">
        <v>220</v>
      </c>
      <c r="AB78" s="8">
        <v>41122</v>
      </c>
      <c r="AC78" s="5" t="s">
        <v>204</v>
      </c>
      <c r="AD78" s="5"/>
      <c r="AE78" s="5"/>
      <c r="AF78" s="5"/>
      <c r="AG78" s="5" t="s">
        <v>10</v>
      </c>
      <c r="AH78" s="5"/>
      <c r="AI78" s="5"/>
      <c r="AJ78" s="5" t="s">
        <v>39</v>
      </c>
      <c r="AK78" s="5"/>
      <c r="AL78" s="5"/>
      <c r="AM78" s="5"/>
    </row>
    <row r="79" spans="1:39" x14ac:dyDescent="0.25">
      <c r="A79" s="4" t="s">
        <v>169</v>
      </c>
      <c r="B79" s="4" t="s">
        <v>170</v>
      </c>
      <c r="C79" s="4">
        <v>3.7149999999999999</v>
      </c>
      <c r="D79" s="4">
        <v>3.6880000000000002</v>
      </c>
      <c r="E79" s="5">
        <v>162</v>
      </c>
      <c r="F79" s="13">
        <v>89</v>
      </c>
      <c r="G79" s="5">
        <v>146</v>
      </c>
      <c r="H79" s="13">
        <v>25</v>
      </c>
      <c r="I79" s="5">
        <v>4</v>
      </c>
      <c r="J79" s="13">
        <v>54</v>
      </c>
      <c r="K79" s="5"/>
      <c r="L79" s="6">
        <v>41701</v>
      </c>
      <c r="M79" s="4" t="s">
        <v>189</v>
      </c>
      <c r="N79" s="4" t="s">
        <v>30</v>
      </c>
      <c r="O79" s="6">
        <v>41870</v>
      </c>
      <c r="P79" s="7">
        <v>31</v>
      </c>
      <c r="Q79" s="4" t="s">
        <v>19</v>
      </c>
      <c r="R79" s="4" t="s">
        <v>99</v>
      </c>
      <c r="S79" s="4" t="s">
        <v>13</v>
      </c>
      <c r="T79" s="5" t="s">
        <v>10</v>
      </c>
      <c r="U79" s="5" t="s">
        <v>305</v>
      </c>
      <c r="V79" s="5" t="s">
        <v>462</v>
      </c>
      <c r="W79" s="5" t="s">
        <v>306</v>
      </c>
      <c r="X79" s="5" t="s">
        <v>207</v>
      </c>
      <c r="Y79" s="5" t="s">
        <v>10</v>
      </c>
      <c r="Z79" s="5" t="s">
        <v>10</v>
      </c>
      <c r="AA79" s="5" t="s">
        <v>498</v>
      </c>
      <c r="AB79" s="8">
        <v>38808</v>
      </c>
      <c r="AC79" s="5" t="s">
        <v>209</v>
      </c>
      <c r="AD79" s="5"/>
      <c r="AE79" s="5"/>
      <c r="AF79" s="5"/>
      <c r="AG79" s="5" t="s">
        <v>10</v>
      </c>
      <c r="AH79" s="5"/>
      <c r="AI79" s="5"/>
      <c r="AJ79" s="5" t="s">
        <v>304</v>
      </c>
      <c r="AK79" s="5" t="s">
        <v>303</v>
      </c>
      <c r="AL79" s="5"/>
      <c r="AM79" s="5"/>
    </row>
    <row r="80" spans="1:39" x14ac:dyDescent="0.25">
      <c r="A80" s="4" t="s">
        <v>175</v>
      </c>
      <c r="B80" s="4" t="s">
        <v>170</v>
      </c>
      <c r="C80" s="4">
        <v>2.4500000000000002</v>
      </c>
      <c r="D80" s="4">
        <v>2.33</v>
      </c>
      <c r="E80" s="5">
        <v>158</v>
      </c>
      <c r="F80" s="13">
        <v>78</v>
      </c>
      <c r="G80" s="5">
        <v>155</v>
      </c>
      <c r="H80" s="13">
        <v>60</v>
      </c>
      <c r="I80" s="5">
        <v>3.5</v>
      </c>
      <c r="J80" s="13">
        <v>38</v>
      </c>
      <c r="K80" s="5"/>
      <c r="L80" s="6">
        <v>41842</v>
      </c>
      <c r="M80" s="4" t="s">
        <v>189</v>
      </c>
      <c r="N80" s="4" t="s">
        <v>30</v>
      </c>
      <c r="O80" s="6">
        <v>41870</v>
      </c>
      <c r="P80" s="7">
        <v>29</v>
      </c>
      <c r="Q80" s="4" t="s">
        <v>19</v>
      </c>
      <c r="R80" s="4" t="s">
        <v>12</v>
      </c>
      <c r="S80" s="4" t="s">
        <v>13</v>
      </c>
      <c r="T80" s="5" t="s">
        <v>10</v>
      </c>
      <c r="U80" s="5" t="s">
        <v>256</v>
      </c>
      <c r="V80" s="5" t="s">
        <v>459</v>
      </c>
      <c r="W80" s="5" t="s">
        <v>212</v>
      </c>
      <c r="X80" s="5" t="s">
        <v>207</v>
      </c>
      <c r="Y80" s="5" t="s">
        <v>10</v>
      </c>
      <c r="Z80" s="5" t="s">
        <v>10</v>
      </c>
      <c r="AA80" s="5" t="s">
        <v>378</v>
      </c>
      <c r="AB80" s="8">
        <v>40603</v>
      </c>
      <c r="AC80" s="5" t="s">
        <v>204</v>
      </c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1:39" x14ac:dyDescent="0.25">
      <c r="A81" s="4" t="s">
        <v>23</v>
      </c>
      <c r="B81" s="4" t="s">
        <v>24</v>
      </c>
      <c r="C81" s="4">
        <v>2.85</v>
      </c>
      <c r="D81" s="4">
        <v>2.91</v>
      </c>
      <c r="E81" s="5">
        <v>144</v>
      </c>
      <c r="F81" s="13">
        <v>21</v>
      </c>
      <c r="G81" s="5">
        <v>136</v>
      </c>
      <c r="H81" s="13">
        <v>3</v>
      </c>
      <c r="I81" s="5">
        <v>3</v>
      </c>
      <c r="J81" s="13">
        <v>11</v>
      </c>
      <c r="K81" s="5">
        <v>78</v>
      </c>
      <c r="L81" s="6">
        <v>41682</v>
      </c>
      <c r="M81" s="4" t="s">
        <v>189</v>
      </c>
      <c r="N81" s="4" t="s">
        <v>11</v>
      </c>
      <c r="O81" s="6">
        <v>41711</v>
      </c>
      <c r="P81" s="7">
        <v>33</v>
      </c>
      <c r="Q81" s="4" t="s">
        <v>19</v>
      </c>
      <c r="R81" s="4" t="s">
        <v>25</v>
      </c>
      <c r="S81" s="4" t="s">
        <v>13</v>
      </c>
      <c r="T81" s="5" t="s">
        <v>10</v>
      </c>
      <c r="U81" s="5" t="s">
        <v>295</v>
      </c>
      <c r="V81" s="5" t="s">
        <v>460</v>
      </c>
      <c r="W81" s="5" t="s">
        <v>429</v>
      </c>
      <c r="X81" s="5" t="s">
        <v>430</v>
      </c>
      <c r="Y81" s="5" t="s">
        <v>10</v>
      </c>
      <c r="Z81" s="5" t="s">
        <v>10</v>
      </c>
      <c r="AA81" s="5" t="s">
        <v>294</v>
      </c>
      <c r="AB81" s="8">
        <v>40269</v>
      </c>
      <c r="AC81" s="5" t="s">
        <v>293</v>
      </c>
      <c r="AD81" s="5"/>
      <c r="AE81" s="5" t="s">
        <v>292</v>
      </c>
      <c r="AF81" s="5"/>
      <c r="AG81" s="5" t="s">
        <v>10</v>
      </c>
      <c r="AH81" s="5"/>
      <c r="AI81" s="5"/>
      <c r="AJ81" s="5" t="s">
        <v>291</v>
      </c>
      <c r="AK81" s="5" t="s">
        <v>290</v>
      </c>
      <c r="AL81" s="5"/>
      <c r="AM81" s="5"/>
    </row>
    <row r="82" spans="1:39" x14ac:dyDescent="0.25">
      <c r="A82" s="4" t="s">
        <v>132</v>
      </c>
      <c r="B82" s="4" t="s">
        <v>133</v>
      </c>
      <c r="C82" s="4">
        <v>3.3580000000000001</v>
      </c>
      <c r="D82" s="4">
        <v>2.5289999999999999</v>
      </c>
      <c r="E82" s="5" t="s">
        <v>444</v>
      </c>
      <c r="F82" s="13" t="s">
        <v>444</v>
      </c>
      <c r="G82" s="5" t="s">
        <v>444</v>
      </c>
      <c r="H82" s="13" t="s">
        <v>444</v>
      </c>
      <c r="I82" s="5" t="s">
        <v>444</v>
      </c>
      <c r="J82" s="13" t="s">
        <v>444</v>
      </c>
      <c r="K82" s="5"/>
      <c r="L82" s="6">
        <v>41715</v>
      </c>
      <c r="M82" s="4" t="s">
        <v>189</v>
      </c>
      <c r="N82" s="4" t="s">
        <v>10</v>
      </c>
      <c r="O82" s="6">
        <v>41782</v>
      </c>
      <c r="P82" s="7">
        <v>34</v>
      </c>
      <c r="Q82" s="4" t="s">
        <v>19</v>
      </c>
      <c r="R82" s="4" t="s">
        <v>12</v>
      </c>
      <c r="S82" s="4" t="s">
        <v>13</v>
      </c>
      <c r="T82" s="5" t="s">
        <v>10</v>
      </c>
      <c r="U82" s="5" t="s">
        <v>288</v>
      </c>
      <c r="V82" s="5" t="s">
        <v>458</v>
      </c>
      <c r="W82" s="5" t="s">
        <v>289</v>
      </c>
      <c r="X82" s="5" t="s">
        <v>263</v>
      </c>
      <c r="Y82" s="5" t="s">
        <v>10</v>
      </c>
      <c r="Z82" s="5" t="s">
        <v>10</v>
      </c>
      <c r="AA82" s="5" t="s">
        <v>287</v>
      </c>
      <c r="AB82" s="8">
        <v>38504</v>
      </c>
      <c r="AC82" s="5" t="s">
        <v>204</v>
      </c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x14ac:dyDescent="0.25">
      <c r="A83" s="4" t="s">
        <v>136</v>
      </c>
      <c r="B83" s="4" t="s">
        <v>137</v>
      </c>
      <c r="C83" s="4">
        <v>3.5409999999999999</v>
      </c>
      <c r="D83" s="4">
        <v>3.64</v>
      </c>
      <c r="E83" s="5">
        <v>156</v>
      </c>
      <c r="F83" s="13">
        <v>70</v>
      </c>
      <c r="G83" s="5">
        <v>142</v>
      </c>
      <c r="H83" s="13">
        <v>13</v>
      </c>
      <c r="I83" s="5">
        <v>4.5</v>
      </c>
      <c r="J83" s="13">
        <v>78</v>
      </c>
      <c r="K83" s="5"/>
      <c r="L83" s="6">
        <v>41747</v>
      </c>
      <c r="M83" s="4" t="s">
        <v>189</v>
      </c>
      <c r="N83" s="4" t="s">
        <v>30</v>
      </c>
      <c r="O83" s="6">
        <v>41782</v>
      </c>
      <c r="P83" s="7">
        <v>32</v>
      </c>
      <c r="Q83" s="4" t="s">
        <v>11</v>
      </c>
      <c r="R83" s="4" t="s">
        <v>12</v>
      </c>
      <c r="S83" s="4" t="s">
        <v>13</v>
      </c>
      <c r="T83" s="5" t="s">
        <v>10</v>
      </c>
      <c r="U83" s="5" t="s">
        <v>274</v>
      </c>
      <c r="V83" s="5" t="s">
        <v>458</v>
      </c>
      <c r="W83" s="5" t="s">
        <v>275</v>
      </c>
      <c r="X83" s="5" t="s">
        <v>207</v>
      </c>
      <c r="Y83" s="5" t="s">
        <v>10</v>
      </c>
      <c r="Z83" s="5" t="s">
        <v>10</v>
      </c>
      <c r="AA83" s="5" t="s">
        <v>273</v>
      </c>
      <c r="AB83" s="8">
        <v>40391</v>
      </c>
      <c r="AC83" s="5" t="s">
        <v>204</v>
      </c>
      <c r="AD83" s="5"/>
      <c r="AE83" s="5"/>
      <c r="AF83" s="5"/>
      <c r="AG83" s="5" t="s">
        <v>10</v>
      </c>
      <c r="AH83" s="5"/>
      <c r="AI83" s="5"/>
      <c r="AJ83" s="5"/>
      <c r="AK83" s="5"/>
      <c r="AL83" s="5"/>
      <c r="AM83" s="5"/>
    </row>
    <row r="84" spans="1:39" x14ac:dyDescent="0.25">
      <c r="A84" s="4" t="s">
        <v>8</v>
      </c>
      <c r="B84" s="4" t="s">
        <v>9</v>
      </c>
      <c r="C84" s="4">
        <v>2.5209999999999999</v>
      </c>
      <c r="D84" s="4">
        <v>2.71</v>
      </c>
      <c r="E84" s="5">
        <v>157</v>
      </c>
      <c r="F84" s="13">
        <v>73</v>
      </c>
      <c r="G84" s="5">
        <v>143</v>
      </c>
      <c r="H84" s="13">
        <v>15</v>
      </c>
      <c r="I84" s="5">
        <v>4</v>
      </c>
      <c r="J84" s="13">
        <v>54</v>
      </c>
      <c r="K84" s="5"/>
      <c r="L84" s="6">
        <v>41513</v>
      </c>
      <c r="M84" s="4" t="s">
        <v>189</v>
      </c>
      <c r="N84" s="4" t="s">
        <v>10</v>
      </c>
      <c r="O84" s="6">
        <v>41711</v>
      </c>
      <c r="P84" s="7">
        <v>33</v>
      </c>
      <c r="Q84" s="4" t="s">
        <v>11</v>
      </c>
      <c r="R84" s="4" t="s">
        <v>12</v>
      </c>
      <c r="S84" s="4" t="s">
        <v>13</v>
      </c>
      <c r="T84" s="5" t="s">
        <v>10</v>
      </c>
      <c r="U84" s="16" t="s">
        <v>483</v>
      </c>
      <c r="V84" s="18" t="s">
        <v>458</v>
      </c>
      <c r="W84" s="5" t="s">
        <v>485</v>
      </c>
      <c r="X84" s="5" t="s">
        <v>375</v>
      </c>
      <c r="Y84" s="5" t="s">
        <v>10</v>
      </c>
      <c r="Z84" s="5" t="s">
        <v>10</v>
      </c>
      <c r="AA84" s="5" t="s">
        <v>484</v>
      </c>
      <c r="AB84" s="8">
        <v>41609</v>
      </c>
      <c r="AC84" s="5" t="s">
        <v>204</v>
      </c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x14ac:dyDescent="0.25">
      <c r="A85" s="4" t="s">
        <v>78</v>
      </c>
      <c r="B85" s="4" t="s">
        <v>79</v>
      </c>
      <c r="C85" s="4">
        <v>3.07</v>
      </c>
      <c r="D85" s="4">
        <v>3.38</v>
      </c>
      <c r="E85" s="5">
        <v>149</v>
      </c>
      <c r="F85" s="13">
        <v>40</v>
      </c>
      <c r="G85" s="5">
        <v>147</v>
      </c>
      <c r="H85" s="13">
        <v>29</v>
      </c>
      <c r="I85" s="5">
        <v>3</v>
      </c>
      <c r="J85" s="13">
        <v>14</v>
      </c>
      <c r="K85" s="5"/>
      <c r="L85" s="6">
        <v>41590</v>
      </c>
      <c r="M85" s="4" t="s">
        <v>189</v>
      </c>
      <c r="N85" s="4" t="s">
        <v>10</v>
      </c>
      <c r="O85" s="6">
        <v>41752</v>
      </c>
      <c r="P85" s="7">
        <v>33</v>
      </c>
      <c r="Q85" s="4" t="s">
        <v>19</v>
      </c>
      <c r="R85" s="4" t="s">
        <v>16</v>
      </c>
      <c r="S85" s="4" t="s">
        <v>22</v>
      </c>
      <c r="T85" s="5" t="s">
        <v>10</v>
      </c>
      <c r="U85" s="5" t="s">
        <v>226</v>
      </c>
      <c r="V85" s="5" t="s">
        <v>464</v>
      </c>
      <c r="W85" s="5" t="s">
        <v>253</v>
      </c>
      <c r="X85" s="5" t="s">
        <v>252</v>
      </c>
      <c r="Y85" s="5" t="s">
        <v>10</v>
      </c>
      <c r="Z85" s="5" t="s">
        <v>10</v>
      </c>
      <c r="AA85" s="5" t="s">
        <v>217</v>
      </c>
      <c r="AB85" s="8">
        <v>41821</v>
      </c>
      <c r="AC85" s="5" t="s">
        <v>204</v>
      </c>
      <c r="AD85" s="5"/>
      <c r="AE85" s="5"/>
      <c r="AF85" s="5"/>
      <c r="AG85" s="5" t="s">
        <v>10</v>
      </c>
      <c r="AH85" s="5"/>
      <c r="AI85" s="5"/>
      <c r="AJ85" s="5" t="s">
        <v>39</v>
      </c>
      <c r="AK85" s="5"/>
      <c r="AL85" s="5"/>
      <c r="AM85" s="5"/>
    </row>
    <row r="86" spans="1:39" x14ac:dyDescent="0.25">
      <c r="A86" s="4" t="s">
        <v>80</v>
      </c>
      <c r="B86" s="4" t="s">
        <v>81</v>
      </c>
      <c r="C86" s="4">
        <v>2.7080000000000002</v>
      </c>
      <c r="D86" s="4">
        <v>2.9950000000000001</v>
      </c>
      <c r="E86" s="5">
        <v>147</v>
      </c>
      <c r="F86" s="13">
        <v>32</v>
      </c>
      <c r="G86" s="5">
        <v>147</v>
      </c>
      <c r="H86" s="13">
        <v>29</v>
      </c>
      <c r="I86" s="5">
        <v>3.5</v>
      </c>
      <c r="J86" s="13">
        <v>35</v>
      </c>
      <c r="K86" s="5"/>
      <c r="L86" s="6">
        <v>41680</v>
      </c>
      <c r="M86" s="4" t="s">
        <v>189</v>
      </c>
      <c r="N86" s="4" t="s">
        <v>10</v>
      </c>
      <c r="O86" s="6">
        <v>41752</v>
      </c>
      <c r="P86" s="7">
        <v>24</v>
      </c>
      <c r="Q86" s="4" t="s">
        <v>11</v>
      </c>
      <c r="R86" s="4" t="s">
        <v>16</v>
      </c>
      <c r="S86" s="4" t="s">
        <v>13</v>
      </c>
      <c r="T86" s="5" t="s">
        <v>10</v>
      </c>
      <c r="U86" s="5" t="s">
        <v>245</v>
      </c>
      <c r="V86" s="5" t="s">
        <v>458</v>
      </c>
      <c r="W86" s="5" t="s">
        <v>247</v>
      </c>
      <c r="X86" s="5" t="s">
        <v>246</v>
      </c>
      <c r="Y86" s="5" t="s">
        <v>10</v>
      </c>
      <c r="Z86" s="5" t="s">
        <v>10</v>
      </c>
      <c r="AA86" s="5" t="s">
        <v>244</v>
      </c>
      <c r="AB86" s="8">
        <v>41030</v>
      </c>
      <c r="AC86" s="5" t="s">
        <v>204</v>
      </c>
      <c r="AD86" s="5"/>
      <c r="AE86" s="5"/>
      <c r="AF86" s="5"/>
      <c r="AG86" s="5" t="s">
        <v>10</v>
      </c>
      <c r="AH86" s="5"/>
      <c r="AI86" s="5"/>
      <c r="AJ86" s="5" t="s">
        <v>39</v>
      </c>
      <c r="AK86" s="5"/>
      <c r="AL86" s="5"/>
      <c r="AM86" s="5"/>
    </row>
    <row r="87" spans="1:39" x14ac:dyDescent="0.25">
      <c r="A87" s="15" t="s">
        <v>503</v>
      </c>
      <c r="C87" s="10">
        <f t="shared" ref="C87:K87" si="0">AVERAGE(C2:C86)</f>
        <v>3.2980895522388063</v>
      </c>
      <c r="D87" s="10">
        <f t="shared" si="0"/>
        <v>3.2580999999999989</v>
      </c>
      <c r="E87" s="10">
        <f t="shared" si="0"/>
        <v>154.54320987654322</v>
      </c>
      <c r="F87" s="10">
        <f t="shared" si="0"/>
        <v>63.04</v>
      </c>
      <c r="G87" s="10">
        <f t="shared" si="0"/>
        <v>148.83950617283949</v>
      </c>
      <c r="H87" s="10">
        <f t="shared" si="0"/>
        <v>38.026666666666664</v>
      </c>
      <c r="I87" s="10">
        <f t="shared" si="0"/>
        <v>3.7962962962962963</v>
      </c>
      <c r="J87" s="10">
        <f t="shared" si="0"/>
        <v>45.986842105263158</v>
      </c>
      <c r="K87" s="10">
        <f t="shared" si="0"/>
        <v>96</v>
      </c>
      <c r="M87" s="15" t="s">
        <v>505</v>
      </c>
      <c r="N87">
        <f>COUNTIF(N2:N86, "R")</f>
        <v>42</v>
      </c>
      <c r="P87" s="11">
        <f>AVERAGE(P2:P86)</f>
        <v>29.482352941176469</v>
      </c>
      <c r="Q87">
        <f>COUNTIF(Q2:Q86, "F")</f>
        <v>54</v>
      </c>
      <c r="S87">
        <f>COUNTIF(S2:T86, "O")</f>
        <v>6</v>
      </c>
      <c r="T87">
        <f>COUNTIF(T2:U86, "Y")</f>
        <v>12</v>
      </c>
      <c r="Y87">
        <v>1</v>
      </c>
      <c r="Z87">
        <v>1</v>
      </c>
    </row>
    <row r="88" spans="1:39" x14ac:dyDescent="0.25">
      <c r="A88" s="22" t="s">
        <v>508</v>
      </c>
      <c r="F88" s="14" t="s">
        <v>562</v>
      </c>
      <c r="H88" s="14" t="s">
        <v>560</v>
      </c>
      <c r="I88" t="s">
        <v>561</v>
      </c>
      <c r="M88" s="15" t="s">
        <v>506</v>
      </c>
      <c r="N88">
        <f>85-(N87+N89)</f>
        <v>35</v>
      </c>
      <c r="O88" t="s">
        <v>508</v>
      </c>
      <c r="P88" t="s">
        <v>509</v>
      </c>
      <c r="Q88" s="9">
        <f>Q87/85</f>
        <v>0.63529411764705879</v>
      </c>
    </row>
    <row r="89" spans="1:39" x14ac:dyDescent="0.25">
      <c r="A89" s="51" t="s">
        <v>557</v>
      </c>
      <c r="C89" s="10">
        <f>AVERAGE(C72:C86)</f>
        <v>2.835</v>
      </c>
      <c r="D89" s="10">
        <f t="shared" ref="D89:K89" si="1">AVERAGE(D72:D86)</f>
        <v>2.9068266666666669</v>
      </c>
      <c r="E89" s="10">
        <f t="shared" si="1"/>
        <v>150.92307692307693</v>
      </c>
      <c r="F89" s="10">
        <f t="shared" si="1"/>
        <v>48.846153846153847</v>
      </c>
      <c r="G89" s="10">
        <f t="shared" si="1"/>
        <v>144.84615384615384</v>
      </c>
      <c r="H89" s="10">
        <f t="shared" si="1"/>
        <v>23.76923076923077</v>
      </c>
      <c r="I89" s="10">
        <f t="shared" si="1"/>
        <v>3.3076923076923075</v>
      </c>
      <c r="J89" s="10">
        <f t="shared" si="1"/>
        <v>29.615384615384617</v>
      </c>
      <c r="K89" s="10">
        <f t="shared" si="1"/>
        <v>78</v>
      </c>
      <c r="M89" s="15" t="s">
        <v>507</v>
      </c>
      <c r="N89">
        <f>COUNTIF(N2:N86, "z")</f>
        <v>8</v>
      </c>
    </row>
  </sheetData>
  <sortState ref="A2:AM71">
    <sortCondition ref="A7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4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74" sqref="F74"/>
    </sheetView>
  </sheetViews>
  <sheetFormatPr defaultRowHeight="15" x14ac:dyDescent="0.25"/>
  <cols>
    <col min="1" max="1" width="11.5703125" bestFit="1" customWidth="1"/>
    <col min="2" max="2" width="12.140625" bestFit="1" customWidth="1"/>
    <col min="3" max="3" width="11.7109375" bestFit="1" customWidth="1"/>
    <col min="4" max="4" width="9.28515625" bestFit="1" customWidth="1"/>
    <col min="5" max="5" width="11.5703125" bestFit="1" customWidth="1"/>
    <col min="6" max="6" width="17" style="14" bestFit="1" customWidth="1"/>
    <col min="7" max="7" width="11.28515625" bestFit="1" customWidth="1"/>
    <col min="8" max="8" width="17" style="14" bestFit="1" customWidth="1"/>
    <col min="9" max="9" width="12.7109375" bestFit="1" customWidth="1"/>
    <col min="10" max="10" width="17" style="14" bestFit="1" customWidth="1"/>
    <col min="11" max="11" width="6.28515625" bestFit="1" customWidth="1"/>
    <col min="12" max="12" width="19.5703125" bestFit="1" customWidth="1"/>
    <col min="13" max="13" width="20.5703125" bestFit="1" customWidth="1"/>
    <col min="14" max="14" width="11.28515625" bestFit="1" customWidth="1"/>
    <col min="15" max="15" width="14.5703125" bestFit="1" customWidth="1"/>
    <col min="16" max="16" width="7.5703125" bestFit="1" customWidth="1"/>
    <col min="17" max="17" width="8.140625" bestFit="1" customWidth="1"/>
    <col min="18" max="18" width="16.28515625" bestFit="1" customWidth="1"/>
    <col min="19" max="19" width="8.5703125" bestFit="1" customWidth="1"/>
    <col min="20" max="20" width="11.42578125" bestFit="1" customWidth="1"/>
    <col min="21" max="21" width="47.28515625" bestFit="1" customWidth="1"/>
    <col min="22" max="22" width="15.85546875" bestFit="1" customWidth="1"/>
    <col min="23" max="23" width="17" bestFit="1" customWidth="1"/>
    <col min="24" max="24" width="18.42578125" bestFit="1" customWidth="1"/>
    <col min="25" max="25" width="14.28515625" bestFit="1" customWidth="1"/>
    <col min="26" max="26" width="5.7109375" bestFit="1" customWidth="1"/>
    <col min="27" max="27" width="45.5703125" bestFit="1" customWidth="1"/>
    <col min="28" max="28" width="16.28515625" bestFit="1" customWidth="1"/>
    <col min="29" max="29" width="80.7109375" bestFit="1" customWidth="1"/>
    <col min="30" max="30" width="77.7109375" bestFit="1" customWidth="1"/>
    <col min="31" max="31" width="75.85546875" bestFit="1" customWidth="1"/>
    <col min="32" max="32" width="16.7109375" bestFit="1" customWidth="1"/>
    <col min="33" max="33" width="23.42578125" bestFit="1" customWidth="1"/>
    <col min="34" max="34" width="34.5703125" bestFit="1" customWidth="1"/>
    <col min="35" max="35" width="26.28515625" bestFit="1" customWidth="1"/>
    <col min="36" max="36" width="17.85546875" bestFit="1" customWidth="1"/>
    <col min="37" max="37" width="34.28515625" bestFit="1" customWidth="1"/>
    <col min="38" max="38" width="24.5703125" bestFit="1" customWidth="1"/>
    <col min="39" max="39" width="24.85546875" bestFit="1" customWidth="1"/>
  </cols>
  <sheetData>
    <row r="1" spans="1:39" s="1" customFormat="1" x14ac:dyDescent="0.25">
      <c r="A1" s="2" t="s">
        <v>0</v>
      </c>
      <c r="B1" s="2" t="s">
        <v>1</v>
      </c>
      <c r="C1" s="2" t="s">
        <v>443</v>
      </c>
      <c r="D1" s="2" t="s">
        <v>442</v>
      </c>
      <c r="E1" s="3" t="s">
        <v>180</v>
      </c>
      <c r="F1" s="12" t="s">
        <v>192</v>
      </c>
      <c r="G1" s="3" t="s">
        <v>181</v>
      </c>
      <c r="H1" s="12" t="s">
        <v>193</v>
      </c>
      <c r="I1" s="3" t="s">
        <v>436</v>
      </c>
      <c r="J1" s="12" t="s">
        <v>435</v>
      </c>
      <c r="K1" s="2" t="s">
        <v>182</v>
      </c>
      <c r="L1" s="2" t="s">
        <v>188</v>
      </c>
      <c r="M1" s="20" t="s">
        <v>504</v>
      </c>
      <c r="N1" s="2" t="s">
        <v>3</v>
      </c>
      <c r="O1" s="2" t="s">
        <v>179</v>
      </c>
      <c r="P1" s="2" t="s">
        <v>4</v>
      </c>
      <c r="Q1" s="2" t="s">
        <v>5</v>
      </c>
      <c r="R1" s="2" t="s">
        <v>6</v>
      </c>
      <c r="S1" s="2" t="s">
        <v>7</v>
      </c>
      <c r="T1" s="3" t="s">
        <v>431</v>
      </c>
      <c r="U1" s="2" t="s">
        <v>183</v>
      </c>
      <c r="V1" s="2" t="s">
        <v>184</v>
      </c>
      <c r="W1" s="3" t="s">
        <v>186</v>
      </c>
      <c r="X1" s="3" t="s">
        <v>187</v>
      </c>
      <c r="Y1" s="3" t="s">
        <v>432</v>
      </c>
      <c r="Z1" s="3" t="s">
        <v>433</v>
      </c>
      <c r="AA1" s="2" t="s">
        <v>185</v>
      </c>
      <c r="AB1" s="3" t="s">
        <v>434</v>
      </c>
      <c r="AC1" s="3" t="s">
        <v>437</v>
      </c>
      <c r="AD1" s="3" t="s">
        <v>438</v>
      </c>
      <c r="AE1" s="3" t="s">
        <v>439</v>
      </c>
      <c r="AF1" s="3" t="s">
        <v>440</v>
      </c>
      <c r="AG1" s="3" t="s">
        <v>428</v>
      </c>
      <c r="AH1" s="3" t="s">
        <v>427</v>
      </c>
      <c r="AI1" s="3" t="s">
        <v>426</v>
      </c>
      <c r="AJ1" s="3" t="s">
        <v>425</v>
      </c>
      <c r="AK1" s="3" t="s">
        <v>424</v>
      </c>
      <c r="AL1" s="3" t="s">
        <v>423</v>
      </c>
      <c r="AM1" s="3" t="s">
        <v>422</v>
      </c>
    </row>
    <row r="2" spans="1:39" x14ac:dyDescent="0.25">
      <c r="A2" s="4" t="s">
        <v>176</v>
      </c>
      <c r="B2" s="4" t="s">
        <v>177</v>
      </c>
      <c r="C2" s="4">
        <v>3.51</v>
      </c>
      <c r="D2" s="4">
        <v>3.5750000000000002</v>
      </c>
      <c r="E2" s="5">
        <v>157</v>
      </c>
      <c r="F2" s="13">
        <v>74</v>
      </c>
      <c r="G2" s="5">
        <v>158</v>
      </c>
      <c r="H2" s="13">
        <v>71</v>
      </c>
      <c r="I2" s="5">
        <v>4</v>
      </c>
      <c r="J2" s="13">
        <v>56</v>
      </c>
      <c r="K2" s="5"/>
      <c r="L2" s="6">
        <v>41863</v>
      </c>
      <c r="M2" s="4" t="s">
        <v>191</v>
      </c>
      <c r="N2" s="4" t="s">
        <v>10</v>
      </c>
      <c r="O2" s="6">
        <v>41872</v>
      </c>
      <c r="P2" s="7">
        <v>23</v>
      </c>
      <c r="Q2" s="4" t="s">
        <v>11</v>
      </c>
      <c r="R2" s="4" t="s">
        <v>42</v>
      </c>
      <c r="S2" s="4" t="s">
        <v>13</v>
      </c>
      <c r="T2" s="5" t="s">
        <v>10</v>
      </c>
      <c r="U2" s="5" t="s">
        <v>463</v>
      </c>
      <c r="V2" s="5" t="s">
        <v>458</v>
      </c>
      <c r="W2" s="5" t="s">
        <v>421</v>
      </c>
      <c r="X2" s="5" t="s">
        <v>248</v>
      </c>
      <c r="Y2" s="5" t="s">
        <v>10</v>
      </c>
      <c r="Z2" s="5" t="s">
        <v>10</v>
      </c>
      <c r="AA2" s="5" t="s">
        <v>420</v>
      </c>
      <c r="AB2" s="8">
        <v>41426</v>
      </c>
      <c r="AC2" s="5"/>
      <c r="AD2" s="5"/>
      <c r="AE2" s="5"/>
      <c r="AF2" s="5"/>
      <c r="AG2" s="5" t="s">
        <v>10</v>
      </c>
      <c r="AH2" s="5"/>
      <c r="AI2" s="5"/>
      <c r="AJ2" s="5"/>
      <c r="AK2" s="5"/>
      <c r="AL2" s="5" t="s">
        <v>419</v>
      </c>
      <c r="AM2" s="5"/>
    </row>
    <row r="3" spans="1:39" x14ac:dyDescent="0.25">
      <c r="A3" s="4" t="s">
        <v>138</v>
      </c>
      <c r="B3" s="4" t="s">
        <v>139</v>
      </c>
      <c r="C3" s="4">
        <v>2.9169999999999998</v>
      </c>
      <c r="D3" s="4">
        <v>2.9</v>
      </c>
      <c r="E3" s="5">
        <v>151</v>
      </c>
      <c r="F3" s="13">
        <v>49</v>
      </c>
      <c r="G3" s="5">
        <v>154</v>
      </c>
      <c r="H3" s="13">
        <v>57</v>
      </c>
      <c r="I3" s="5">
        <v>4</v>
      </c>
      <c r="J3" s="13">
        <v>54</v>
      </c>
      <c r="K3" s="5"/>
      <c r="L3" s="6">
        <v>41730</v>
      </c>
      <c r="M3" s="4" t="s">
        <v>190</v>
      </c>
      <c r="N3" s="4" t="s">
        <v>30</v>
      </c>
      <c r="O3" s="6">
        <v>41786</v>
      </c>
      <c r="P3" s="7">
        <v>24</v>
      </c>
      <c r="Q3" s="4" t="s">
        <v>11</v>
      </c>
      <c r="R3" s="4" t="s">
        <v>16</v>
      </c>
      <c r="S3" s="4" t="s">
        <v>13</v>
      </c>
      <c r="T3" s="5" t="s">
        <v>10</v>
      </c>
      <c r="U3" s="5" t="s">
        <v>413</v>
      </c>
      <c r="V3" s="5" t="s">
        <v>459</v>
      </c>
      <c r="W3" s="5" t="s">
        <v>414</v>
      </c>
      <c r="X3" s="5" t="s">
        <v>207</v>
      </c>
      <c r="Y3" s="5" t="s">
        <v>10</v>
      </c>
      <c r="Z3" s="5" t="s">
        <v>10</v>
      </c>
      <c r="AA3" s="5" t="s">
        <v>244</v>
      </c>
      <c r="AB3" s="8">
        <v>41061</v>
      </c>
      <c r="AC3" s="5" t="s">
        <v>204</v>
      </c>
      <c r="AD3" s="5"/>
      <c r="AE3" s="5"/>
      <c r="AF3" s="5"/>
      <c r="AG3" s="5" t="s">
        <v>10</v>
      </c>
      <c r="AH3" s="5"/>
      <c r="AI3" s="5"/>
      <c r="AJ3" s="5" t="s">
        <v>39</v>
      </c>
      <c r="AK3" s="5"/>
      <c r="AL3" s="5"/>
      <c r="AM3" s="5"/>
    </row>
    <row r="4" spans="1:39" ht="30" x14ac:dyDescent="0.25">
      <c r="A4" s="4" t="s">
        <v>107</v>
      </c>
      <c r="B4" s="4" t="s">
        <v>108</v>
      </c>
      <c r="C4" s="4">
        <v>3.2879999999999998</v>
      </c>
      <c r="D4" s="4">
        <v>3.37</v>
      </c>
      <c r="E4" s="5">
        <v>155</v>
      </c>
      <c r="F4" s="13">
        <v>66</v>
      </c>
      <c r="G4" s="5">
        <v>154</v>
      </c>
      <c r="H4" s="13">
        <v>57</v>
      </c>
      <c r="I4" s="5">
        <v>3.5</v>
      </c>
      <c r="J4" s="13">
        <v>35</v>
      </c>
      <c r="K4" s="5"/>
      <c r="L4" s="6">
        <v>41674</v>
      </c>
      <c r="M4" s="4" t="s">
        <v>191</v>
      </c>
      <c r="N4" s="4" t="s">
        <v>30</v>
      </c>
      <c r="O4" s="6">
        <v>41761</v>
      </c>
      <c r="P4" s="7">
        <v>25</v>
      </c>
      <c r="Q4" s="4" t="s">
        <v>11</v>
      </c>
      <c r="R4" s="4" t="s">
        <v>84</v>
      </c>
      <c r="S4" s="4" t="s">
        <v>13</v>
      </c>
      <c r="T4" s="5" t="s">
        <v>10</v>
      </c>
      <c r="U4" s="5" t="s">
        <v>412</v>
      </c>
      <c r="V4" s="5" t="s">
        <v>460</v>
      </c>
      <c r="W4" s="5" t="s">
        <v>212</v>
      </c>
      <c r="X4" s="5" t="s">
        <v>207</v>
      </c>
      <c r="Y4" s="5" t="s">
        <v>10</v>
      </c>
      <c r="Z4" s="5" t="s">
        <v>10</v>
      </c>
      <c r="AA4" s="5" t="s">
        <v>411</v>
      </c>
      <c r="AB4" s="8">
        <v>41091</v>
      </c>
      <c r="AC4" s="5" t="s">
        <v>266</v>
      </c>
      <c r="AD4" s="5"/>
      <c r="AE4" s="5" t="s">
        <v>410</v>
      </c>
      <c r="AF4" s="5"/>
      <c r="AG4" s="5" t="s">
        <v>201</v>
      </c>
      <c r="AH4" s="5" t="s">
        <v>224</v>
      </c>
      <c r="AI4" s="5" t="s">
        <v>409</v>
      </c>
      <c r="AJ4" s="5" t="s">
        <v>39</v>
      </c>
      <c r="AK4" s="5"/>
      <c r="AL4" s="5"/>
      <c r="AM4" s="5"/>
    </row>
    <row r="5" spans="1:39" x14ac:dyDescent="0.25">
      <c r="A5" s="4" t="s">
        <v>171</v>
      </c>
      <c r="B5" s="4" t="s">
        <v>172</v>
      </c>
      <c r="C5" s="4">
        <v>3.83</v>
      </c>
      <c r="D5" s="4">
        <v>3.8384999999999998</v>
      </c>
      <c r="E5" s="5">
        <v>157</v>
      </c>
      <c r="F5" s="13">
        <v>74</v>
      </c>
      <c r="G5" s="5">
        <v>143</v>
      </c>
      <c r="H5" s="13">
        <v>15</v>
      </c>
      <c r="I5" s="5">
        <v>3.5</v>
      </c>
      <c r="J5" s="13">
        <v>38</v>
      </c>
      <c r="K5" s="5"/>
      <c r="L5" s="6">
        <v>41828</v>
      </c>
      <c r="M5" s="4" t="s">
        <v>191</v>
      </c>
      <c r="N5" s="4" t="s">
        <v>10</v>
      </c>
      <c r="O5" s="6">
        <v>41870</v>
      </c>
      <c r="P5" s="7">
        <v>25</v>
      </c>
      <c r="Q5" s="4" t="s">
        <v>11</v>
      </c>
      <c r="R5" s="4" t="s">
        <v>16</v>
      </c>
      <c r="S5" s="4" t="s">
        <v>13</v>
      </c>
      <c r="T5" s="5" t="s">
        <v>10</v>
      </c>
      <c r="U5" s="5" t="s">
        <v>406</v>
      </c>
      <c r="V5" s="5" t="s">
        <v>461</v>
      </c>
      <c r="W5" s="5" t="s">
        <v>408</v>
      </c>
      <c r="X5" s="5" t="s">
        <v>407</v>
      </c>
      <c r="Y5" s="5" t="s">
        <v>10</v>
      </c>
      <c r="Z5" s="5" t="s">
        <v>10</v>
      </c>
      <c r="AA5" s="5" t="s">
        <v>210</v>
      </c>
      <c r="AB5" s="8">
        <v>41214</v>
      </c>
      <c r="AC5" s="5" t="s">
        <v>204</v>
      </c>
      <c r="AD5" s="5"/>
      <c r="AE5" s="5"/>
      <c r="AF5" s="5"/>
      <c r="AG5" s="5" t="s">
        <v>10</v>
      </c>
      <c r="AH5" s="5"/>
      <c r="AI5" s="5"/>
      <c r="AJ5" s="5" t="s">
        <v>39</v>
      </c>
      <c r="AK5" s="5"/>
      <c r="AL5" s="5"/>
      <c r="AM5" s="5"/>
    </row>
    <row r="6" spans="1:39" x14ac:dyDescent="0.25">
      <c r="A6" s="4" t="s">
        <v>121</v>
      </c>
      <c r="B6" s="4" t="s">
        <v>90</v>
      </c>
      <c r="C6" s="4">
        <v>3.76</v>
      </c>
      <c r="D6" s="4">
        <v>3.7</v>
      </c>
      <c r="E6" s="5">
        <v>159</v>
      </c>
      <c r="F6" s="13">
        <v>81</v>
      </c>
      <c r="G6" s="5">
        <v>156</v>
      </c>
      <c r="H6" s="13">
        <v>65</v>
      </c>
      <c r="I6" s="5">
        <v>4.5</v>
      </c>
      <c r="J6" s="13">
        <v>78</v>
      </c>
      <c r="K6" s="5"/>
      <c r="L6" s="6">
        <v>41645</v>
      </c>
      <c r="M6" s="4" t="s">
        <v>191</v>
      </c>
      <c r="N6" s="4" t="s">
        <v>30</v>
      </c>
      <c r="O6" s="6">
        <v>41768</v>
      </c>
      <c r="P6" s="7">
        <v>23</v>
      </c>
      <c r="Q6" s="4" t="s">
        <v>11</v>
      </c>
      <c r="R6" s="4" t="s">
        <v>16</v>
      </c>
      <c r="S6" s="4" t="s">
        <v>13</v>
      </c>
      <c r="T6" s="5" t="s">
        <v>201</v>
      </c>
      <c r="U6" s="5" t="s">
        <v>404</v>
      </c>
      <c r="V6" s="5" t="s">
        <v>459</v>
      </c>
      <c r="W6" s="5" t="s">
        <v>405</v>
      </c>
      <c r="X6" s="5" t="s">
        <v>207</v>
      </c>
      <c r="Y6" s="5" t="s">
        <v>10</v>
      </c>
      <c r="Z6" s="5" t="s">
        <v>10</v>
      </c>
      <c r="AA6" s="5" t="s">
        <v>225</v>
      </c>
      <c r="AB6" s="8">
        <v>41395</v>
      </c>
      <c r="AC6" s="5" t="s">
        <v>194</v>
      </c>
      <c r="AD6" s="5"/>
      <c r="AE6" s="5"/>
      <c r="AF6" s="5"/>
      <c r="AG6" s="5" t="s">
        <v>10</v>
      </c>
      <c r="AH6" s="5"/>
      <c r="AI6" s="5"/>
      <c r="AJ6" s="5" t="s">
        <v>39</v>
      </c>
      <c r="AK6" s="5"/>
      <c r="AL6" s="5"/>
      <c r="AM6" s="5"/>
    </row>
    <row r="7" spans="1:39" x14ac:dyDescent="0.25">
      <c r="A7" s="4" t="s">
        <v>76</v>
      </c>
      <c r="B7" s="4" t="s">
        <v>77</v>
      </c>
      <c r="C7" s="4">
        <v>3.8</v>
      </c>
      <c r="D7" s="4">
        <v>3.6347</v>
      </c>
      <c r="E7" s="5">
        <v>159</v>
      </c>
      <c r="F7" s="13">
        <v>81</v>
      </c>
      <c r="G7" s="5">
        <v>155</v>
      </c>
      <c r="H7" s="13">
        <v>61</v>
      </c>
      <c r="I7" s="5">
        <v>3.5</v>
      </c>
      <c r="J7" s="13">
        <v>35</v>
      </c>
      <c r="K7" s="5"/>
      <c r="L7" s="6">
        <v>41610</v>
      </c>
      <c r="M7" s="4" t="s">
        <v>190</v>
      </c>
      <c r="N7" s="4" t="s">
        <v>10</v>
      </c>
      <c r="O7" s="6">
        <v>41750</v>
      </c>
      <c r="P7" s="7">
        <v>28</v>
      </c>
      <c r="Q7" s="4" t="s">
        <v>11</v>
      </c>
      <c r="R7" s="4" t="s">
        <v>16</v>
      </c>
      <c r="S7" s="4" t="s">
        <v>13</v>
      </c>
      <c r="T7" s="5" t="s">
        <v>10</v>
      </c>
      <c r="U7" s="5" t="s">
        <v>339</v>
      </c>
      <c r="V7" s="5" t="s">
        <v>462</v>
      </c>
      <c r="W7" s="5" t="s">
        <v>403</v>
      </c>
      <c r="X7" s="5" t="s">
        <v>343</v>
      </c>
      <c r="Y7" s="5" t="s">
        <v>10</v>
      </c>
      <c r="Z7" s="5" t="s">
        <v>10</v>
      </c>
      <c r="AA7" s="5" t="s">
        <v>384</v>
      </c>
      <c r="AB7" s="8">
        <v>39203</v>
      </c>
      <c r="AC7" s="5" t="s">
        <v>204</v>
      </c>
      <c r="AD7" s="5"/>
      <c r="AE7" s="5"/>
      <c r="AF7" s="5"/>
      <c r="AG7" s="5" t="s">
        <v>10</v>
      </c>
      <c r="AH7" s="5"/>
      <c r="AI7" s="5"/>
      <c r="AJ7" s="5" t="s">
        <v>39</v>
      </c>
      <c r="AK7" s="5"/>
      <c r="AL7" s="5"/>
      <c r="AM7" s="5"/>
    </row>
    <row r="8" spans="1:39" x14ac:dyDescent="0.25">
      <c r="A8" s="4" t="s">
        <v>60</v>
      </c>
      <c r="B8" s="4" t="s">
        <v>61</v>
      </c>
      <c r="C8" s="4">
        <v>2.93</v>
      </c>
      <c r="D8" s="4">
        <v>2.97</v>
      </c>
      <c r="E8" s="5">
        <v>157</v>
      </c>
      <c r="F8" s="13">
        <v>73</v>
      </c>
      <c r="G8" s="5">
        <v>147</v>
      </c>
      <c r="H8" s="13">
        <v>29</v>
      </c>
      <c r="I8" s="5">
        <v>4</v>
      </c>
      <c r="J8" s="13">
        <v>54</v>
      </c>
      <c r="K8" s="5"/>
      <c r="L8" s="6">
        <v>41688</v>
      </c>
      <c r="M8" s="4" t="s">
        <v>190</v>
      </c>
      <c r="N8" s="4" t="s">
        <v>10</v>
      </c>
      <c r="O8" s="6">
        <v>41739</v>
      </c>
      <c r="P8" s="7">
        <v>26</v>
      </c>
      <c r="Q8" s="4" t="s">
        <v>19</v>
      </c>
      <c r="R8" s="4" t="s">
        <v>16</v>
      </c>
      <c r="S8" s="4" t="s">
        <v>13</v>
      </c>
      <c r="T8" s="5" t="s">
        <v>10</v>
      </c>
      <c r="U8" s="5" t="s">
        <v>401</v>
      </c>
      <c r="V8" s="5" t="s">
        <v>458</v>
      </c>
      <c r="W8" s="5" t="s">
        <v>402</v>
      </c>
      <c r="X8" s="5" t="s">
        <v>263</v>
      </c>
      <c r="Y8" s="5" t="s">
        <v>10</v>
      </c>
      <c r="Z8" s="5" t="s">
        <v>10</v>
      </c>
      <c r="AA8" s="5" t="s">
        <v>210</v>
      </c>
      <c r="AB8" s="8">
        <v>40330</v>
      </c>
      <c r="AC8" s="5" t="s">
        <v>280</v>
      </c>
      <c r="AD8" s="5"/>
      <c r="AE8" s="5"/>
      <c r="AF8" s="5"/>
      <c r="AG8" s="5" t="s">
        <v>10</v>
      </c>
      <c r="AH8" s="5"/>
      <c r="AI8" s="5"/>
      <c r="AJ8" s="5" t="s">
        <v>39</v>
      </c>
      <c r="AK8" s="5"/>
      <c r="AL8" s="5"/>
      <c r="AM8" s="5"/>
    </row>
    <row r="9" spans="1:39" ht="30" x14ac:dyDescent="0.25">
      <c r="A9" s="4" t="s">
        <v>466</v>
      </c>
      <c r="B9" s="4" t="s">
        <v>120</v>
      </c>
      <c r="C9" s="4">
        <v>3.51</v>
      </c>
      <c r="D9" s="4">
        <v>3.55</v>
      </c>
      <c r="E9" s="5">
        <v>159</v>
      </c>
      <c r="F9" s="13">
        <v>80</v>
      </c>
      <c r="G9" s="5">
        <v>149</v>
      </c>
      <c r="H9" s="13">
        <v>39</v>
      </c>
      <c r="I9" s="5">
        <v>4</v>
      </c>
      <c r="J9" s="13">
        <v>49</v>
      </c>
      <c r="K9" s="5"/>
      <c r="L9" s="6">
        <v>41463</v>
      </c>
      <c r="M9" s="4" t="s">
        <v>492</v>
      </c>
      <c r="N9" s="4" t="s">
        <v>10</v>
      </c>
      <c r="O9" s="6">
        <v>41767</v>
      </c>
      <c r="P9" s="7">
        <v>27</v>
      </c>
      <c r="Q9" s="4" t="s">
        <v>11</v>
      </c>
      <c r="R9" s="4" t="s">
        <v>84</v>
      </c>
      <c r="S9" s="4" t="s">
        <v>13</v>
      </c>
      <c r="T9" s="5" t="s">
        <v>10</v>
      </c>
      <c r="U9" s="5" t="s">
        <v>467</v>
      </c>
      <c r="V9" s="5" t="s">
        <v>458</v>
      </c>
      <c r="W9" s="5" t="s">
        <v>468</v>
      </c>
      <c r="X9" s="5" t="s">
        <v>469</v>
      </c>
      <c r="Y9" s="5" t="s">
        <v>10</v>
      </c>
      <c r="Z9" s="5" t="s">
        <v>10</v>
      </c>
      <c r="AA9" s="5" t="s">
        <v>470</v>
      </c>
      <c r="AB9" s="8">
        <v>40299</v>
      </c>
      <c r="AC9" s="5" t="s">
        <v>266</v>
      </c>
      <c r="AD9" s="5"/>
      <c r="AE9" s="5" t="s">
        <v>486</v>
      </c>
      <c r="AF9" s="5"/>
      <c r="AG9" s="5"/>
      <c r="AH9" s="5"/>
      <c r="AI9" s="5"/>
      <c r="AJ9" s="5"/>
      <c r="AK9" s="5"/>
      <c r="AL9" s="5"/>
      <c r="AM9" s="5"/>
    </row>
    <row r="10" spans="1:39" x14ac:dyDescent="0.25">
      <c r="A10" s="4" t="s">
        <v>55</v>
      </c>
      <c r="B10" s="4" t="s">
        <v>56</v>
      </c>
      <c r="C10" s="4">
        <v>3.077</v>
      </c>
      <c r="D10" s="4">
        <v>3.41</v>
      </c>
      <c r="E10" s="5">
        <v>165</v>
      </c>
      <c r="F10" s="13">
        <v>95</v>
      </c>
      <c r="G10" s="5">
        <v>160</v>
      </c>
      <c r="H10" s="13">
        <v>78</v>
      </c>
      <c r="I10" s="5">
        <v>4.5</v>
      </c>
      <c r="J10" s="13">
        <v>78</v>
      </c>
      <c r="K10" s="5"/>
      <c r="L10" s="6">
        <v>41688</v>
      </c>
      <c r="M10" s="4" t="s">
        <v>190</v>
      </c>
      <c r="N10" s="4" t="s">
        <v>10</v>
      </c>
      <c r="O10" s="6">
        <v>41731</v>
      </c>
      <c r="P10" s="7">
        <v>28</v>
      </c>
      <c r="Q10" s="4" t="s">
        <v>19</v>
      </c>
      <c r="R10" s="4" t="s">
        <v>16</v>
      </c>
      <c r="S10" s="4" t="s">
        <v>13</v>
      </c>
      <c r="T10" s="5" t="s">
        <v>10</v>
      </c>
      <c r="U10" s="5" t="s">
        <v>398</v>
      </c>
      <c r="V10" s="5" t="s">
        <v>458</v>
      </c>
      <c r="W10" s="5" t="s">
        <v>400</v>
      </c>
      <c r="X10" s="5" t="s">
        <v>399</v>
      </c>
      <c r="Y10" s="5" t="s">
        <v>10</v>
      </c>
      <c r="Z10" s="5" t="s">
        <v>10</v>
      </c>
      <c r="AA10" s="5" t="s">
        <v>441</v>
      </c>
      <c r="AB10" s="8">
        <v>41609</v>
      </c>
      <c r="AC10" s="5" t="s">
        <v>204</v>
      </c>
      <c r="AD10" s="5"/>
      <c r="AE10" s="5"/>
      <c r="AF10" s="5"/>
      <c r="AG10" s="5" t="s">
        <v>10</v>
      </c>
      <c r="AH10" s="5"/>
      <c r="AI10" s="5"/>
      <c r="AJ10" s="5" t="s">
        <v>39</v>
      </c>
      <c r="AK10" s="5"/>
      <c r="AL10" s="5"/>
      <c r="AM10" s="5"/>
    </row>
    <row r="11" spans="1:39" x14ac:dyDescent="0.25">
      <c r="A11" s="4" t="s">
        <v>37</v>
      </c>
      <c r="B11" s="4" t="s">
        <v>38</v>
      </c>
      <c r="C11" s="4" t="s">
        <v>444</v>
      </c>
      <c r="D11" s="4" t="s">
        <v>444</v>
      </c>
      <c r="E11" s="5">
        <v>163</v>
      </c>
      <c r="F11" s="13">
        <v>91</v>
      </c>
      <c r="G11" s="5">
        <v>148</v>
      </c>
      <c r="H11" s="13">
        <v>33</v>
      </c>
      <c r="I11" s="5">
        <v>4</v>
      </c>
      <c r="J11" s="13">
        <v>54</v>
      </c>
      <c r="K11" s="5"/>
      <c r="L11" s="6">
        <v>41684</v>
      </c>
      <c r="M11" s="4" t="s">
        <v>191</v>
      </c>
      <c r="N11" s="4" t="s">
        <v>30</v>
      </c>
      <c r="O11" s="6">
        <v>41718</v>
      </c>
      <c r="P11" s="7">
        <v>21</v>
      </c>
      <c r="Q11" s="4" t="s">
        <v>19</v>
      </c>
      <c r="R11" s="4" t="s">
        <v>16</v>
      </c>
      <c r="S11" s="4" t="s">
        <v>13</v>
      </c>
      <c r="T11" s="5" t="s">
        <v>10</v>
      </c>
      <c r="U11" s="5" t="s">
        <v>239</v>
      </c>
      <c r="V11" s="5" t="s">
        <v>459</v>
      </c>
      <c r="W11" s="5" t="s">
        <v>275</v>
      </c>
      <c r="X11" s="5" t="s">
        <v>207</v>
      </c>
      <c r="Y11" s="5" t="s">
        <v>10</v>
      </c>
      <c r="Z11" s="5" t="s">
        <v>10</v>
      </c>
      <c r="AA11" s="5" t="s">
        <v>493</v>
      </c>
      <c r="AB11" s="8">
        <v>41061</v>
      </c>
      <c r="AC11" s="5" t="s">
        <v>391</v>
      </c>
      <c r="AD11" s="5"/>
      <c r="AE11" s="5"/>
      <c r="AF11" s="5"/>
      <c r="AG11" s="5" t="s">
        <v>10</v>
      </c>
      <c r="AH11" s="5"/>
      <c r="AI11" s="5"/>
      <c r="AJ11" s="5" t="s">
        <v>10</v>
      </c>
      <c r="AK11" s="5"/>
      <c r="AL11" s="5"/>
      <c r="AM11" s="5" t="s">
        <v>397</v>
      </c>
    </row>
    <row r="12" spans="1:39" x14ac:dyDescent="0.25">
      <c r="A12" s="4" t="s">
        <v>95</v>
      </c>
      <c r="B12" s="4" t="s">
        <v>56</v>
      </c>
      <c r="C12" s="4">
        <v>3.95</v>
      </c>
      <c r="D12" s="4">
        <v>3.7120000000000002</v>
      </c>
      <c r="E12" s="5">
        <v>160</v>
      </c>
      <c r="F12" s="13">
        <v>84</v>
      </c>
      <c r="G12" s="5">
        <v>150</v>
      </c>
      <c r="H12" s="13">
        <v>41</v>
      </c>
      <c r="I12" s="5">
        <v>4</v>
      </c>
      <c r="J12" s="13">
        <v>54</v>
      </c>
      <c r="K12" s="5"/>
      <c r="L12" s="6">
        <v>41675</v>
      </c>
      <c r="M12" s="4" t="s">
        <v>489</v>
      </c>
      <c r="N12" s="4" t="s">
        <v>45</v>
      </c>
      <c r="O12" s="6">
        <v>41760</v>
      </c>
      <c r="P12" s="7">
        <v>25</v>
      </c>
      <c r="Q12" s="4" t="s">
        <v>19</v>
      </c>
      <c r="R12" s="4" t="s">
        <v>16</v>
      </c>
      <c r="S12" s="4" t="s">
        <v>13</v>
      </c>
      <c r="T12" s="5" t="s">
        <v>10</v>
      </c>
      <c r="U12" s="5" t="s">
        <v>396</v>
      </c>
      <c r="V12" s="5" t="s">
        <v>458</v>
      </c>
      <c r="W12" s="5" t="s">
        <v>222</v>
      </c>
      <c r="X12" s="5" t="s">
        <v>207</v>
      </c>
      <c r="Y12" s="5" t="s">
        <v>10</v>
      </c>
      <c r="Z12" s="5" t="s">
        <v>10</v>
      </c>
      <c r="AA12" s="5" t="s">
        <v>225</v>
      </c>
      <c r="AB12" s="8">
        <v>41030</v>
      </c>
      <c r="AC12" s="5" t="s">
        <v>204</v>
      </c>
      <c r="AD12" s="5"/>
      <c r="AE12" s="5"/>
      <c r="AF12" s="5"/>
      <c r="AG12" s="5" t="s">
        <v>10</v>
      </c>
      <c r="AH12" s="5"/>
      <c r="AI12" s="5"/>
      <c r="AJ12" s="5" t="s">
        <v>39</v>
      </c>
      <c r="AK12" s="5"/>
      <c r="AL12" s="5"/>
      <c r="AM12" s="5"/>
    </row>
    <row r="13" spans="1:39" x14ac:dyDescent="0.25">
      <c r="A13" s="4" t="s">
        <v>31</v>
      </c>
      <c r="B13" s="4" t="s">
        <v>32</v>
      </c>
      <c r="C13" s="4" t="s">
        <v>444</v>
      </c>
      <c r="D13" s="4" t="s">
        <v>444</v>
      </c>
      <c r="E13" s="5">
        <v>154</v>
      </c>
      <c r="F13" s="13">
        <v>61</v>
      </c>
      <c r="G13" s="5">
        <v>153</v>
      </c>
      <c r="H13" s="13">
        <v>56</v>
      </c>
      <c r="I13" s="5">
        <v>4.5</v>
      </c>
      <c r="J13" s="13">
        <v>73</v>
      </c>
      <c r="K13" s="5"/>
      <c r="L13" s="6">
        <v>41529</v>
      </c>
      <c r="M13" s="4" t="s">
        <v>489</v>
      </c>
      <c r="N13" s="4" t="s">
        <v>30</v>
      </c>
      <c r="O13" s="6">
        <v>41717</v>
      </c>
      <c r="P13" s="7">
        <v>28</v>
      </c>
      <c r="Q13" s="4" t="s">
        <v>19</v>
      </c>
      <c r="R13" s="4" t="s">
        <v>12</v>
      </c>
      <c r="S13" s="4" t="s">
        <v>13</v>
      </c>
      <c r="T13" s="5" t="s">
        <v>201</v>
      </c>
      <c r="U13" s="5" t="s">
        <v>239</v>
      </c>
      <c r="V13" s="5" t="s">
        <v>459</v>
      </c>
      <c r="W13" s="5" t="s">
        <v>471</v>
      </c>
      <c r="X13" s="5" t="s">
        <v>207</v>
      </c>
      <c r="Y13" s="5" t="s">
        <v>10</v>
      </c>
      <c r="Z13" s="5" t="s">
        <v>10</v>
      </c>
      <c r="AA13" s="5" t="s">
        <v>244</v>
      </c>
      <c r="AB13" s="8">
        <v>41061</v>
      </c>
      <c r="AC13" s="5" t="s">
        <v>194</v>
      </c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x14ac:dyDescent="0.25">
      <c r="A14" s="4" t="s">
        <v>130</v>
      </c>
      <c r="B14" s="4" t="s">
        <v>131</v>
      </c>
      <c r="C14" s="4">
        <v>2.7050000000000001</v>
      </c>
      <c r="D14" s="4">
        <v>2.8069999999999999</v>
      </c>
      <c r="E14" s="5">
        <v>153</v>
      </c>
      <c r="F14" s="13">
        <v>58</v>
      </c>
      <c r="G14" s="5">
        <v>143</v>
      </c>
      <c r="H14" s="13">
        <v>15</v>
      </c>
      <c r="I14" s="5">
        <v>5</v>
      </c>
      <c r="J14" s="13">
        <v>93</v>
      </c>
      <c r="K14" s="5"/>
      <c r="L14" s="6">
        <v>41689</v>
      </c>
      <c r="M14" s="4" t="s">
        <v>190</v>
      </c>
      <c r="N14" s="4" t="s">
        <v>45</v>
      </c>
      <c r="O14" s="6">
        <v>41779</v>
      </c>
      <c r="P14" s="7">
        <v>30</v>
      </c>
      <c r="Q14" s="4" t="s">
        <v>19</v>
      </c>
      <c r="R14" s="4" t="s">
        <v>16</v>
      </c>
      <c r="S14" s="4" t="s">
        <v>22</v>
      </c>
      <c r="T14" s="5" t="s">
        <v>10</v>
      </c>
      <c r="U14" s="5" t="s">
        <v>394</v>
      </c>
      <c r="V14" s="5" t="s">
        <v>458</v>
      </c>
      <c r="W14" s="5" t="s">
        <v>395</v>
      </c>
      <c r="X14" s="5" t="s">
        <v>207</v>
      </c>
      <c r="Y14" s="5" t="s">
        <v>10</v>
      </c>
      <c r="Z14" s="5" t="s">
        <v>10</v>
      </c>
      <c r="AA14" s="5" t="s">
        <v>217</v>
      </c>
      <c r="AB14" s="8">
        <v>40695</v>
      </c>
      <c r="AC14" s="5" t="s">
        <v>391</v>
      </c>
      <c r="AD14" s="5"/>
      <c r="AE14" s="5"/>
      <c r="AF14" s="5"/>
      <c r="AG14" s="5" t="s">
        <v>10</v>
      </c>
      <c r="AH14" s="5"/>
      <c r="AI14" s="5"/>
      <c r="AJ14" s="5" t="s">
        <v>39</v>
      </c>
      <c r="AK14" s="5"/>
      <c r="AL14" s="5"/>
      <c r="AM14" s="5"/>
    </row>
    <row r="15" spans="1:39" x14ac:dyDescent="0.25">
      <c r="A15" s="4" t="s">
        <v>96</v>
      </c>
      <c r="B15" s="4" t="s">
        <v>97</v>
      </c>
      <c r="C15" s="4">
        <v>3.5</v>
      </c>
      <c r="D15" s="4">
        <v>3.35</v>
      </c>
      <c r="E15" s="5">
        <v>160</v>
      </c>
      <c r="F15" s="13">
        <v>83</v>
      </c>
      <c r="G15" s="5">
        <v>152</v>
      </c>
      <c r="H15" s="13">
        <v>52</v>
      </c>
      <c r="I15" s="5">
        <v>3.5</v>
      </c>
      <c r="J15" s="13">
        <v>30</v>
      </c>
      <c r="K15" s="5"/>
      <c r="L15" s="6">
        <v>41417</v>
      </c>
      <c r="M15" s="4" t="s">
        <v>489</v>
      </c>
      <c r="N15" s="4" t="s">
        <v>10</v>
      </c>
      <c r="O15" s="6">
        <v>41761</v>
      </c>
      <c r="P15" s="7">
        <v>34</v>
      </c>
      <c r="Q15" s="4" t="s">
        <v>11</v>
      </c>
      <c r="R15" s="4" t="s">
        <v>12</v>
      </c>
      <c r="S15" s="4" t="s">
        <v>13</v>
      </c>
      <c r="T15" s="5" t="s">
        <v>201</v>
      </c>
      <c r="U15" s="5" t="s">
        <v>472</v>
      </c>
      <c r="V15" s="5" t="s">
        <v>458</v>
      </c>
      <c r="W15" s="5" t="s">
        <v>473</v>
      </c>
      <c r="X15" s="5" t="s">
        <v>474</v>
      </c>
      <c r="Y15" s="5" t="s">
        <v>10</v>
      </c>
      <c r="Z15" s="5" t="s">
        <v>10</v>
      </c>
      <c r="AA15" s="5" t="s">
        <v>475</v>
      </c>
      <c r="AB15" s="8">
        <v>38473</v>
      </c>
      <c r="AC15" s="5" t="s">
        <v>487</v>
      </c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 x14ac:dyDescent="0.25">
      <c r="A16" s="4" t="s">
        <v>178</v>
      </c>
      <c r="B16" s="4" t="s">
        <v>32</v>
      </c>
      <c r="C16" s="4" t="s">
        <v>444</v>
      </c>
      <c r="D16" s="4" t="s">
        <v>444</v>
      </c>
      <c r="E16" s="5">
        <v>152</v>
      </c>
      <c r="F16" s="13">
        <v>54</v>
      </c>
      <c r="G16" s="5">
        <v>145</v>
      </c>
      <c r="H16" s="13">
        <v>21</v>
      </c>
      <c r="I16" s="5">
        <v>2.5</v>
      </c>
      <c r="J16" s="13">
        <v>7</v>
      </c>
      <c r="K16" s="5"/>
      <c r="L16" s="6">
        <v>41834</v>
      </c>
      <c r="M16" s="4" t="s">
        <v>190</v>
      </c>
      <c r="N16" s="4" t="s">
        <v>30</v>
      </c>
      <c r="O16" s="6">
        <v>41876</v>
      </c>
      <c r="P16" s="7">
        <v>48</v>
      </c>
      <c r="Q16" s="4" t="s">
        <v>19</v>
      </c>
      <c r="R16" s="4" t="s">
        <v>16</v>
      </c>
      <c r="S16" s="4" t="s">
        <v>13</v>
      </c>
      <c r="T16" s="5" t="s">
        <v>10</v>
      </c>
      <c r="U16" s="5" t="s">
        <v>392</v>
      </c>
      <c r="V16" s="5" t="s">
        <v>459</v>
      </c>
      <c r="W16" s="5" t="s">
        <v>393</v>
      </c>
      <c r="X16" s="5" t="s">
        <v>207</v>
      </c>
      <c r="Y16" s="5" t="s">
        <v>10</v>
      </c>
      <c r="Z16" s="5" t="s">
        <v>10</v>
      </c>
      <c r="AA16" s="5" t="s">
        <v>382</v>
      </c>
      <c r="AB16" s="8">
        <v>39873</v>
      </c>
      <c r="AC16" s="5" t="s">
        <v>391</v>
      </c>
      <c r="AD16" s="5"/>
      <c r="AE16" s="5"/>
      <c r="AF16" s="5"/>
      <c r="AG16" s="5" t="s">
        <v>10</v>
      </c>
      <c r="AH16" s="5"/>
      <c r="AI16" s="5"/>
      <c r="AJ16" s="5" t="s">
        <v>10</v>
      </c>
      <c r="AK16" s="5"/>
      <c r="AL16" s="5"/>
      <c r="AM16" s="5" t="s">
        <v>390</v>
      </c>
    </row>
    <row r="17" spans="1:39" x14ac:dyDescent="0.25">
      <c r="A17" s="4" t="s">
        <v>102</v>
      </c>
      <c r="B17" s="4" t="s">
        <v>97</v>
      </c>
      <c r="C17" s="4">
        <v>3.3839999999999999</v>
      </c>
      <c r="D17" s="4">
        <v>3.44</v>
      </c>
      <c r="E17" s="5">
        <v>149</v>
      </c>
      <c r="F17" s="13" t="s">
        <v>445</v>
      </c>
      <c r="G17" s="5">
        <v>138</v>
      </c>
      <c r="H17" s="13" t="s">
        <v>450</v>
      </c>
      <c r="I17" s="5">
        <v>4</v>
      </c>
      <c r="J17" s="13" t="s">
        <v>456</v>
      </c>
      <c r="K17" s="5"/>
      <c r="L17" s="6">
        <v>41656</v>
      </c>
      <c r="M17" s="4" t="s">
        <v>190</v>
      </c>
      <c r="N17" s="4" t="s">
        <v>10</v>
      </c>
      <c r="O17" s="6">
        <v>41761</v>
      </c>
      <c r="P17" s="7">
        <v>23</v>
      </c>
      <c r="Q17" s="4" t="s">
        <v>11</v>
      </c>
      <c r="R17" s="4" t="s">
        <v>16</v>
      </c>
      <c r="S17" s="4" t="s">
        <v>13</v>
      </c>
      <c r="T17" s="5" t="s">
        <v>10</v>
      </c>
      <c r="U17" s="5" t="s">
        <v>388</v>
      </c>
      <c r="V17" s="5" t="s">
        <v>462</v>
      </c>
      <c r="W17" s="5" t="s">
        <v>389</v>
      </c>
      <c r="X17" s="5" t="s">
        <v>263</v>
      </c>
      <c r="Y17" s="5" t="s">
        <v>10</v>
      </c>
      <c r="Z17" s="5" t="s">
        <v>10</v>
      </c>
      <c r="AA17" s="5" t="s">
        <v>210</v>
      </c>
      <c r="AB17" s="8">
        <v>41395</v>
      </c>
      <c r="AC17" s="5" t="s">
        <v>387</v>
      </c>
      <c r="AD17" s="5"/>
      <c r="AE17" s="5" t="s">
        <v>386</v>
      </c>
      <c r="AF17" s="5"/>
      <c r="AG17" s="5" t="s">
        <v>10</v>
      </c>
      <c r="AH17" s="5"/>
      <c r="AI17" s="5"/>
      <c r="AJ17" s="5" t="s">
        <v>39</v>
      </c>
      <c r="AK17" s="5"/>
      <c r="AL17" s="5"/>
      <c r="AM17" s="5"/>
    </row>
    <row r="18" spans="1:39" x14ac:dyDescent="0.25">
      <c r="A18" s="4" t="s">
        <v>158</v>
      </c>
      <c r="B18" s="4" t="s">
        <v>159</v>
      </c>
      <c r="C18" s="4" t="s">
        <v>444</v>
      </c>
      <c r="D18" s="4" t="s">
        <v>444</v>
      </c>
      <c r="E18" s="5">
        <v>153</v>
      </c>
      <c r="F18" s="13">
        <v>58</v>
      </c>
      <c r="G18" s="5">
        <v>137</v>
      </c>
      <c r="H18" s="13">
        <v>3</v>
      </c>
      <c r="I18" s="5">
        <v>3.5</v>
      </c>
      <c r="J18" s="13">
        <v>35</v>
      </c>
      <c r="K18" s="5"/>
      <c r="L18" s="6">
        <v>41737</v>
      </c>
      <c r="M18" s="4" t="s">
        <v>190</v>
      </c>
      <c r="N18" s="4" t="s">
        <v>30</v>
      </c>
      <c r="O18" s="6">
        <v>41836</v>
      </c>
      <c r="P18" s="7">
        <v>32</v>
      </c>
      <c r="Q18" s="4" t="s">
        <v>11</v>
      </c>
      <c r="R18" s="4" t="s">
        <v>12</v>
      </c>
      <c r="S18" s="4" t="s">
        <v>13</v>
      </c>
      <c r="T18" s="5" t="s">
        <v>10</v>
      </c>
      <c r="U18" s="5" t="s">
        <v>239</v>
      </c>
      <c r="V18" s="5" t="s">
        <v>459</v>
      </c>
      <c r="W18" s="5" t="s">
        <v>275</v>
      </c>
      <c r="X18" s="5" t="s">
        <v>207</v>
      </c>
      <c r="Y18" s="5" t="s">
        <v>10</v>
      </c>
      <c r="Z18" s="5" t="s">
        <v>10</v>
      </c>
      <c r="AA18" s="5" t="s">
        <v>382</v>
      </c>
      <c r="AB18" s="8">
        <v>41426</v>
      </c>
      <c r="AC18" s="5" t="s">
        <v>238</v>
      </c>
      <c r="AD18" s="5"/>
      <c r="AE18" s="5"/>
      <c r="AF18" s="5"/>
      <c r="AG18" s="5" t="s">
        <v>10</v>
      </c>
      <c r="AH18" s="5"/>
      <c r="AI18" s="5"/>
      <c r="AJ18" s="5" t="s">
        <v>39</v>
      </c>
      <c r="AK18" s="5"/>
      <c r="AL18" s="5"/>
      <c r="AM18" s="5"/>
    </row>
    <row r="19" spans="1:39" x14ac:dyDescent="0.25">
      <c r="A19" s="4" t="s">
        <v>112</v>
      </c>
      <c r="B19" s="4" t="s">
        <v>113</v>
      </c>
      <c r="C19" s="4" t="s">
        <v>444</v>
      </c>
      <c r="D19" s="4" t="s">
        <v>444</v>
      </c>
      <c r="E19" s="5">
        <v>154</v>
      </c>
      <c r="F19" s="13">
        <v>62</v>
      </c>
      <c r="G19" s="5">
        <v>153</v>
      </c>
      <c r="H19" s="13">
        <v>53</v>
      </c>
      <c r="I19" s="5">
        <v>4.5</v>
      </c>
      <c r="J19" s="13">
        <v>78</v>
      </c>
      <c r="K19" s="5"/>
      <c r="L19" s="6">
        <v>41673</v>
      </c>
      <c r="M19" s="4" t="s">
        <v>190</v>
      </c>
      <c r="N19" s="4" t="s">
        <v>30</v>
      </c>
      <c r="O19" s="6">
        <v>41763</v>
      </c>
      <c r="P19" s="7">
        <v>29</v>
      </c>
      <c r="Q19" s="4" t="s">
        <v>11</v>
      </c>
      <c r="R19" s="4" t="s">
        <v>16</v>
      </c>
      <c r="S19" s="4" t="s">
        <v>13</v>
      </c>
      <c r="T19" s="5" t="s">
        <v>10</v>
      </c>
      <c r="U19" s="5" t="s">
        <v>239</v>
      </c>
      <c r="V19" s="5" t="s">
        <v>459</v>
      </c>
      <c r="W19" s="5" t="s">
        <v>383</v>
      </c>
      <c r="X19" s="5" t="s">
        <v>207</v>
      </c>
      <c r="Y19" s="5" t="s">
        <v>10</v>
      </c>
      <c r="Z19" s="5" t="s">
        <v>10</v>
      </c>
      <c r="AA19" s="5" t="s">
        <v>382</v>
      </c>
      <c r="AB19" s="8">
        <v>40969</v>
      </c>
      <c r="AC19" s="5" t="s">
        <v>381</v>
      </c>
      <c r="AD19" s="5" t="s">
        <v>380</v>
      </c>
      <c r="AE19" s="5"/>
      <c r="AF19" s="5"/>
      <c r="AG19" s="5" t="s">
        <v>10</v>
      </c>
      <c r="AH19" s="5"/>
      <c r="AI19" s="5"/>
      <c r="AJ19" s="5" t="s">
        <v>39</v>
      </c>
      <c r="AK19" s="5"/>
      <c r="AL19" s="5"/>
      <c r="AM19" s="5"/>
    </row>
    <row r="20" spans="1:39" x14ac:dyDescent="0.25">
      <c r="A20" s="4" t="s">
        <v>167</v>
      </c>
      <c r="B20" s="4" t="s">
        <v>168</v>
      </c>
      <c r="C20" s="4" t="s">
        <v>444</v>
      </c>
      <c r="D20" s="4" t="s">
        <v>444</v>
      </c>
      <c r="E20" s="5">
        <v>160</v>
      </c>
      <c r="F20" s="13">
        <v>84</v>
      </c>
      <c r="G20" s="5">
        <v>138</v>
      </c>
      <c r="H20" s="13">
        <v>5</v>
      </c>
      <c r="I20" s="5">
        <v>3.5</v>
      </c>
      <c r="J20" s="13">
        <v>35</v>
      </c>
      <c r="K20" s="5"/>
      <c r="L20" s="6">
        <v>41764</v>
      </c>
      <c r="M20" s="4" t="s">
        <v>190</v>
      </c>
      <c r="N20" s="4" t="s">
        <v>30</v>
      </c>
      <c r="O20" s="6">
        <v>41849</v>
      </c>
      <c r="P20" s="7">
        <v>40</v>
      </c>
      <c r="Q20" s="4" t="s">
        <v>19</v>
      </c>
      <c r="R20" s="4" t="s">
        <v>16</v>
      </c>
      <c r="S20" s="4" t="s">
        <v>13</v>
      </c>
      <c r="T20" s="5" t="s">
        <v>10</v>
      </c>
      <c r="U20" s="5" t="s">
        <v>239</v>
      </c>
      <c r="V20" s="5" t="s">
        <v>459</v>
      </c>
      <c r="W20" s="5" t="s">
        <v>240</v>
      </c>
      <c r="X20" s="5" t="s">
        <v>207</v>
      </c>
      <c r="Y20" s="5" t="s">
        <v>10</v>
      </c>
      <c r="Z20" s="5" t="s">
        <v>10</v>
      </c>
      <c r="AA20" s="5" t="s">
        <v>494</v>
      </c>
      <c r="AB20" s="8">
        <v>41883</v>
      </c>
      <c r="AC20" s="5" t="s">
        <v>204</v>
      </c>
      <c r="AD20" s="5"/>
      <c r="AE20" s="5"/>
      <c r="AF20" s="5"/>
      <c r="AG20" s="5" t="s">
        <v>10</v>
      </c>
      <c r="AH20" s="5"/>
      <c r="AI20" s="5"/>
      <c r="AJ20" s="5" t="s">
        <v>39</v>
      </c>
      <c r="AK20" s="5"/>
      <c r="AL20" s="5"/>
      <c r="AM20" s="5"/>
    </row>
    <row r="21" spans="1:39" x14ac:dyDescent="0.25">
      <c r="A21" s="4" t="s">
        <v>91</v>
      </c>
      <c r="B21" s="4" t="s">
        <v>69</v>
      </c>
      <c r="C21" s="4" t="s">
        <v>444</v>
      </c>
      <c r="D21" s="4" t="s">
        <v>444</v>
      </c>
      <c r="E21" s="5">
        <v>164</v>
      </c>
      <c r="F21" s="13">
        <v>94</v>
      </c>
      <c r="G21" s="5">
        <v>153</v>
      </c>
      <c r="H21" s="13">
        <v>65</v>
      </c>
      <c r="I21" s="5">
        <v>4.5</v>
      </c>
      <c r="J21" s="13">
        <v>72</v>
      </c>
      <c r="K21" s="5"/>
      <c r="L21" s="6">
        <v>41688</v>
      </c>
      <c r="M21" s="4" t="s">
        <v>190</v>
      </c>
      <c r="N21" s="4" t="s">
        <v>30</v>
      </c>
      <c r="O21" s="6">
        <v>41757</v>
      </c>
      <c r="P21" s="7">
        <v>50</v>
      </c>
      <c r="Q21" s="4" t="s">
        <v>19</v>
      </c>
      <c r="R21" s="4" t="s">
        <v>16</v>
      </c>
      <c r="S21" s="4" t="s">
        <v>22</v>
      </c>
      <c r="T21" s="5" t="s">
        <v>10</v>
      </c>
      <c r="U21" s="5" t="s">
        <v>239</v>
      </c>
      <c r="V21" s="5" t="s">
        <v>459</v>
      </c>
      <c r="W21" s="5" t="s">
        <v>275</v>
      </c>
      <c r="X21" s="5" t="s">
        <v>207</v>
      </c>
      <c r="Y21" s="5" t="s">
        <v>10</v>
      </c>
      <c r="Z21" s="5" t="s">
        <v>10</v>
      </c>
      <c r="AA21" s="5" t="s">
        <v>377</v>
      </c>
      <c r="AB21" s="8">
        <v>34851</v>
      </c>
      <c r="AC21" s="5" t="s">
        <v>204</v>
      </c>
      <c r="AD21" s="5"/>
      <c r="AE21" s="5"/>
      <c r="AF21" s="5"/>
      <c r="AG21" s="5" t="s">
        <v>10</v>
      </c>
      <c r="AH21" s="5"/>
      <c r="AI21" s="5"/>
      <c r="AJ21" s="5" t="s">
        <v>39</v>
      </c>
      <c r="AK21" s="5"/>
      <c r="AL21" s="5"/>
      <c r="AM21" s="5"/>
    </row>
    <row r="22" spans="1:39" x14ac:dyDescent="0.25">
      <c r="A22" s="4" t="s">
        <v>64</v>
      </c>
      <c r="B22" s="4" t="s">
        <v>65</v>
      </c>
      <c r="C22" s="4">
        <v>3.69</v>
      </c>
      <c r="D22" s="4">
        <v>3.5249999999999999</v>
      </c>
      <c r="E22" s="5">
        <v>148</v>
      </c>
      <c r="F22" s="13" t="s">
        <v>446</v>
      </c>
      <c r="G22" s="5">
        <v>151</v>
      </c>
      <c r="H22" s="13" t="s">
        <v>451</v>
      </c>
      <c r="I22" s="5">
        <v>4</v>
      </c>
      <c r="J22" s="13" t="s">
        <v>456</v>
      </c>
      <c r="K22" s="5"/>
      <c r="L22" s="6">
        <v>41590</v>
      </c>
      <c r="M22" s="4" t="s">
        <v>190</v>
      </c>
      <c r="N22" s="4" t="s">
        <v>10</v>
      </c>
      <c r="O22" s="6">
        <v>41743</v>
      </c>
      <c r="P22" s="7">
        <v>23</v>
      </c>
      <c r="Q22" s="4" t="s">
        <v>19</v>
      </c>
      <c r="R22" s="4" t="s">
        <v>16</v>
      </c>
      <c r="S22" s="4" t="s">
        <v>13</v>
      </c>
      <c r="T22" s="5" t="s">
        <v>10</v>
      </c>
      <c r="U22" s="5" t="s">
        <v>374</v>
      </c>
      <c r="V22" s="5" t="s">
        <v>462</v>
      </c>
      <c r="W22" s="5" t="s">
        <v>376</v>
      </c>
      <c r="X22" s="5" t="s">
        <v>375</v>
      </c>
      <c r="Y22" s="5" t="s">
        <v>10</v>
      </c>
      <c r="Z22" s="5" t="s">
        <v>10</v>
      </c>
      <c r="AA22" s="5" t="s">
        <v>373</v>
      </c>
      <c r="AB22" s="8">
        <v>41760</v>
      </c>
      <c r="AC22" s="5" t="s">
        <v>298</v>
      </c>
      <c r="AD22" s="5"/>
      <c r="AE22" s="5"/>
      <c r="AF22" s="5"/>
      <c r="AG22" s="5" t="s">
        <v>10</v>
      </c>
      <c r="AH22" s="5"/>
      <c r="AI22" s="5"/>
      <c r="AJ22" s="5" t="s">
        <v>39</v>
      </c>
      <c r="AK22" s="5"/>
      <c r="AL22" s="5"/>
      <c r="AM22" s="5"/>
    </row>
    <row r="23" spans="1:39" x14ac:dyDescent="0.25">
      <c r="A23" s="4" t="s">
        <v>49</v>
      </c>
      <c r="B23" s="4" t="s">
        <v>50</v>
      </c>
      <c r="C23" s="4">
        <v>3.4940000000000002</v>
      </c>
      <c r="D23" s="4">
        <v>3.4790000000000001</v>
      </c>
      <c r="E23" s="5">
        <v>156</v>
      </c>
      <c r="F23" s="13">
        <v>70</v>
      </c>
      <c r="G23" s="5">
        <v>150</v>
      </c>
      <c r="H23" s="13">
        <v>41</v>
      </c>
      <c r="I23" s="5">
        <v>3.5</v>
      </c>
      <c r="J23" s="13">
        <v>35</v>
      </c>
      <c r="K23" s="5"/>
      <c r="L23" s="6">
        <v>41684</v>
      </c>
      <c r="M23" s="4" t="s">
        <v>190</v>
      </c>
      <c r="N23" s="4" t="s">
        <v>30</v>
      </c>
      <c r="O23" s="6">
        <v>41725</v>
      </c>
      <c r="P23" s="7">
        <v>26</v>
      </c>
      <c r="Q23" s="4" t="s">
        <v>19</v>
      </c>
      <c r="R23" s="4" t="s">
        <v>16</v>
      </c>
      <c r="S23" s="4" t="s">
        <v>13</v>
      </c>
      <c r="T23" s="5" t="s">
        <v>10</v>
      </c>
      <c r="U23" s="5" t="s">
        <v>371</v>
      </c>
      <c r="V23" s="5" t="s">
        <v>464</v>
      </c>
      <c r="W23" s="5" t="s">
        <v>212</v>
      </c>
      <c r="X23" s="5" t="s">
        <v>207</v>
      </c>
      <c r="Y23" s="5" t="s">
        <v>10</v>
      </c>
      <c r="Z23" s="5" t="s">
        <v>10</v>
      </c>
      <c r="AA23" s="5" t="s">
        <v>210</v>
      </c>
      <c r="AB23" s="8">
        <v>41791</v>
      </c>
      <c r="AC23" s="5" t="s">
        <v>296</v>
      </c>
      <c r="AD23" s="5"/>
      <c r="AE23" s="5"/>
      <c r="AF23" s="5"/>
      <c r="AG23" s="5" t="s">
        <v>10</v>
      </c>
      <c r="AH23" s="5"/>
      <c r="AI23" s="5"/>
      <c r="AJ23" s="5" t="s">
        <v>39</v>
      </c>
      <c r="AK23" s="5"/>
      <c r="AL23" s="5"/>
      <c r="AM23" s="5"/>
    </row>
    <row r="24" spans="1:39" x14ac:dyDescent="0.25">
      <c r="A24" s="4" t="s">
        <v>156</v>
      </c>
      <c r="B24" s="4" t="s">
        <v>157</v>
      </c>
      <c r="C24" s="4">
        <v>3.5419999999999998</v>
      </c>
      <c r="D24" s="4">
        <v>3.5310000000000001</v>
      </c>
      <c r="E24" s="5">
        <v>170</v>
      </c>
      <c r="F24" s="13">
        <v>99</v>
      </c>
      <c r="G24" s="5">
        <v>158</v>
      </c>
      <c r="H24" s="13">
        <v>72</v>
      </c>
      <c r="I24" s="5">
        <v>4</v>
      </c>
      <c r="J24" s="13">
        <v>54</v>
      </c>
      <c r="K24" s="5"/>
      <c r="L24" s="6">
        <v>41731</v>
      </c>
      <c r="M24" s="4" t="s">
        <v>191</v>
      </c>
      <c r="N24" s="4" t="s">
        <v>30</v>
      </c>
      <c r="O24" s="6">
        <v>41828</v>
      </c>
      <c r="P24" s="7">
        <v>42</v>
      </c>
      <c r="Q24" s="4" t="s">
        <v>11</v>
      </c>
      <c r="R24" s="4" t="s">
        <v>16</v>
      </c>
      <c r="S24" s="4" t="s">
        <v>13</v>
      </c>
      <c r="T24" s="5" t="s">
        <v>10</v>
      </c>
      <c r="U24" s="5" t="s">
        <v>371</v>
      </c>
      <c r="V24" s="5" t="s">
        <v>464</v>
      </c>
      <c r="W24" s="5" t="s">
        <v>372</v>
      </c>
      <c r="X24" s="5" t="s">
        <v>207</v>
      </c>
      <c r="Y24" s="5" t="s">
        <v>10</v>
      </c>
      <c r="Z24" s="5" t="s">
        <v>10</v>
      </c>
      <c r="AA24" s="5" t="s">
        <v>495</v>
      </c>
      <c r="AB24" s="8">
        <v>34851</v>
      </c>
      <c r="AC24" s="5" t="s">
        <v>329</v>
      </c>
      <c r="AD24" s="5"/>
      <c r="AE24" s="5"/>
      <c r="AF24" s="5"/>
      <c r="AG24" s="5" t="s">
        <v>10</v>
      </c>
      <c r="AH24" s="5"/>
      <c r="AI24" s="5"/>
      <c r="AJ24" s="5" t="s">
        <v>39</v>
      </c>
      <c r="AK24" s="5"/>
      <c r="AL24" s="5"/>
      <c r="AM24" s="5"/>
    </row>
    <row r="25" spans="1:39" x14ac:dyDescent="0.25">
      <c r="A25" s="4" t="s">
        <v>126</v>
      </c>
      <c r="B25" s="4" t="s">
        <v>127</v>
      </c>
      <c r="C25" s="4">
        <v>3.49</v>
      </c>
      <c r="D25" s="4">
        <v>3.54</v>
      </c>
      <c r="E25" s="5">
        <v>156</v>
      </c>
      <c r="F25" s="13">
        <v>69</v>
      </c>
      <c r="G25" s="5">
        <v>156</v>
      </c>
      <c r="H25" s="13">
        <v>68</v>
      </c>
      <c r="I25" s="5">
        <v>4</v>
      </c>
      <c r="J25" s="13">
        <v>49</v>
      </c>
      <c r="K25" s="5"/>
      <c r="L25" s="6">
        <v>41646</v>
      </c>
      <c r="M25" s="4" t="s">
        <v>191</v>
      </c>
      <c r="N25" s="4" t="s">
        <v>10</v>
      </c>
      <c r="O25" s="6">
        <v>41771</v>
      </c>
      <c r="P25" s="7">
        <v>26</v>
      </c>
      <c r="Q25" s="4" t="s">
        <v>11</v>
      </c>
      <c r="R25" s="4" t="s">
        <v>16</v>
      </c>
      <c r="S25" s="4" t="s">
        <v>13</v>
      </c>
      <c r="T25" s="5" t="s">
        <v>201</v>
      </c>
      <c r="U25" s="5" t="s">
        <v>369</v>
      </c>
      <c r="V25" s="5" t="s">
        <v>458</v>
      </c>
      <c r="W25" s="5" t="s">
        <v>370</v>
      </c>
      <c r="X25" s="5" t="s">
        <v>248</v>
      </c>
      <c r="Y25" s="5" t="s">
        <v>10</v>
      </c>
      <c r="Z25" s="5" t="s">
        <v>10</v>
      </c>
      <c r="AA25" s="5" t="s">
        <v>368</v>
      </c>
      <c r="AB25" s="8">
        <v>40330</v>
      </c>
      <c r="AC25" s="5" t="s">
        <v>367</v>
      </c>
      <c r="AD25" s="5"/>
      <c r="AE25" s="5"/>
      <c r="AF25" s="5" t="s">
        <v>366</v>
      </c>
      <c r="AG25" s="5" t="s">
        <v>10</v>
      </c>
      <c r="AH25" s="5"/>
      <c r="AI25" s="5"/>
      <c r="AJ25" s="5" t="s">
        <v>39</v>
      </c>
      <c r="AK25" s="5"/>
      <c r="AL25" s="5"/>
      <c r="AM25" s="5"/>
    </row>
    <row r="26" spans="1:39" x14ac:dyDescent="0.25">
      <c r="A26" s="4" t="s">
        <v>46</v>
      </c>
      <c r="B26" s="4" t="s">
        <v>18</v>
      </c>
      <c r="C26" s="4" t="s">
        <v>444</v>
      </c>
      <c r="D26" s="4" t="s">
        <v>444</v>
      </c>
      <c r="E26" s="5">
        <v>161</v>
      </c>
      <c r="F26" s="13">
        <v>87</v>
      </c>
      <c r="G26" s="5">
        <v>146</v>
      </c>
      <c r="H26" s="13">
        <v>25</v>
      </c>
      <c r="I26" s="5">
        <v>4</v>
      </c>
      <c r="J26" s="13">
        <v>54</v>
      </c>
      <c r="K26" s="5"/>
      <c r="L26" s="6">
        <v>41688</v>
      </c>
      <c r="M26" s="4" t="s">
        <v>190</v>
      </c>
      <c r="N26" s="4" t="s">
        <v>30</v>
      </c>
      <c r="O26" s="6">
        <v>41719</v>
      </c>
      <c r="P26" s="7">
        <v>37</v>
      </c>
      <c r="Q26" s="4" t="s">
        <v>19</v>
      </c>
      <c r="R26" s="4" t="s">
        <v>16</v>
      </c>
      <c r="S26" s="4" t="s">
        <v>13</v>
      </c>
      <c r="T26" s="5" t="s">
        <v>10</v>
      </c>
      <c r="U26" s="5" t="s">
        <v>364</v>
      </c>
      <c r="V26" s="5" t="s">
        <v>459</v>
      </c>
      <c r="W26" s="5" t="s">
        <v>365</v>
      </c>
      <c r="X26" s="5" t="s">
        <v>207</v>
      </c>
      <c r="Y26" s="5" t="s">
        <v>10</v>
      </c>
      <c r="Z26" s="5" t="s">
        <v>10</v>
      </c>
      <c r="AA26" s="5" t="s">
        <v>363</v>
      </c>
      <c r="AB26" s="8">
        <v>41883</v>
      </c>
      <c r="AC26" s="5" t="s">
        <v>362</v>
      </c>
      <c r="AD26" s="5"/>
      <c r="AE26" s="5"/>
      <c r="AF26" s="5"/>
      <c r="AG26" s="5" t="s">
        <v>10</v>
      </c>
      <c r="AH26" s="5"/>
      <c r="AI26" s="5"/>
      <c r="AJ26" s="5" t="s">
        <v>39</v>
      </c>
      <c r="AK26" s="5"/>
      <c r="AL26" s="5"/>
      <c r="AM26" s="5"/>
    </row>
    <row r="27" spans="1:39" x14ac:dyDescent="0.25">
      <c r="A27" s="4" t="s">
        <v>148</v>
      </c>
      <c r="B27" s="4" t="s">
        <v>149</v>
      </c>
      <c r="C27" s="4">
        <v>3.2250000000000001</v>
      </c>
      <c r="D27" s="4">
        <v>3.32</v>
      </c>
      <c r="E27" s="5">
        <v>158</v>
      </c>
      <c r="F27" s="13">
        <v>78</v>
      </c>
      <c r="G27" s="5">
        <v>148</v>
      </c>
      <c r="H27" s="13">
        <v>33</v>
      </c>
      <c r="I27" s="5">
        <v>4</v>
      </c>
      <c r="J27" s="13">
        <v>54</v>
      </c>
      <c r="K27" s="5"/>
      <c r="L27" s="6">
        <v>41736</v>
      </c>
      <c r="M27" s="4" t="s">
        <v>190</v>
      </c>
      <c r="N27" s="4" t="s">
        <v>30</v>
      </c>
      <c r="O27" s="6">
        <v>41802</v>
      </c>
      <c r="P27" s="7">
        <v>26</v>
      </c>
      <c r="Q27" s="4" t="s">
        <v>11</v>
      </c>
      <c r="R27" s="4" t="s">
        <v>12</v>
      </c>
      <c r="S27" s="4" t="s">
        <v>13</v>
      </c>
      <c r="T27" s="5" t="s">
        <v>201</v>
      </c>
      <c r="U27" s="5" t="s">
        <v>221</v>
      </c>
      <c r="V27" s="5" t="s">
        <v>464</v>
      </c>
      <c r="W27" s="5" t="s">
        <v>227</v>
      </c>
      <c r="X27" s="5" t="s">
        <v>207</v>
      </c>
      <c r="Y27" s="5" t="s">
        <v>10</v>
      </c>
      <c r="Z27" s="5" t="s">
        <v>10</v>
      </c>
      <c r="AA27" s="5" t="s">
        <v>361</v>
      </c>
      <c r="AB27" s="8">
        <v>40664</v>
      </c>
      <c r="AC27" s="5" t="s">
        <v>194</v>
      </c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ht="30" x14ac:dyDescent="0.25">
      <c r="A28" s="4" t="s">
        <v>116</v>
      </c>
      <c r="B28" s="4" t="s">
        <v>117</v>
      </c>
      <c r="C28" s="4">
        <v>3.6859999999999999</v>
      </c>
      <c r="D28" s="4">
        <v>3.6930000000000001</v>
      </c>
      <c r="E28" s="5">
        <v>151</v>
      </c>
      <c r="F28" s="13">
        <v>58</v>
      </c>
      <c r="G28" s="5">
        <v>148</v>
      </c>
      <c r="H28" s="13">
        <v>33</v>
      </c>
      <c r="I28" s="5">
        <v>4</v>
      </c>
      <c r="J28" s="13">
        <v>54</v>
      </c>
      <c r="K28" s="5"/>
      <c r="L28" s="6">
        <v>41668</v>
      </c>
      <c r="M28" s="4" t="s">
        <v>491</v>
      </c>
      <c r="N28" s="4" t="s">
        <v>10</v>
      </c>
      <c r="O28" s="6">
        <v>41765</v>
      </c>
      <c r="P28" s="7">
        <v>22</v>
      </c>
      <c r="Q28" s="4" t="s">
        <v>11</v>
      </c>
      <c r="R28" s="4" t="s">
        <v>16</v>
      </c>
      <c r="S28" s="4" t="s">
        <v>13</v>
      </c>
      <c r="T28" s="5" t="s">
        <v>10</v>
      </c>
      <c r="U28" s="5" t="s">
        <v>359</v>
      </c>
      <c r="V28" s="5" t="s">
        <v>462</v>
      </c>
      <c r="W28" s="5" t="s">
        <v>360</v>
      </c>
      <c r="X28" s="5" t="s">
        <v>248</v>
      </c>
      <c r="Y28" s="5" t="s">
        <v>10</v>
      </c>
      <c r="Z28" s="5" t="s">
        <v>10</v>
      </c>
      <c r="AA28" s="5" t="s">
        <v>358</v>
      </c>
      <c r="AB28" s="8">
        <v>41791</v>
      </c>
      <c r="AC28" s="5" t="s">
        <v>261</v>
      </c>
      <c r="AD28" s="5"/>
      <c r="AE28" s="5" t="s">
        <v>357</v>
      </c>
      <c r="AF28" s="5"/>
      <c r="AG28" s="5" t="s">
        <v>10</v>
      </c>
      <c r="AH28" s="5"/>
      <c r="AI28" s="5"/>
      <c r="AJ28" s="5" t="s">
        <v>39</v>
      </c>
      <c r="AK28" s="5"/>
      <c r="AL28" s="5"/>
      <c r="AM28" s="5"/>
    </row>
    <row r="29" spans="1:39" x14ac:dyDescent="0.25">
      <c r="A29" s="4" t="s">
        <v>51</v>
      </c>
      <c r="B29" s="4" t="s">
        <v>52</v>
      </c>
      <c r="C29" s="4">
        <v>3.5819999999999999</v>
      </c>
      <c r="D29" s="4">
        <v>3.57</v>
      </c>
      <c r="E29" s="5">
        <v>159</v>
      </c>
      <c r="F29" s="13">
        <v>81</v>
      </c>
      <c r="G29" s="5">
        <v>153</v>
      </c>
      <c r="H29" s="13">
        <v>53</v>
      </c>
      <c r="I29" s="5">
        <v>4</v>
      </c>
      <c r="J29" s="13">
        <v>54</v>
      </c>
      <c r="K29" s="5"/>
      <c r="L29" s="6">
        <v>41677</v>
      </c>
      <c r="M29" s="4" t="s">
        <v>190</v>
      </c>
      <c r="N29" s="4" t="s">
        <v>10</v>
      </c>
      <c r="O29" s="6">
        <v>41729</v>
      </c>
      <c r="P29" s="7">
        <v>17</v>
      </c>
      <c r="Q29" s="4" t="s">
        <v>11</v>
      </c>
      <c r="R29" s="4" t="s">
        <v>16</v>
      </c>
      <c r="S29" s="4" t="s">
        <v>13</v>
      </c>
      <c r="T29" s="5" t="s">
        <v>10</v>
      </c>
      <c r="U29" s="5" t="s">
        <v>355</v>
      </c>
      <c r="V29" s="5" t="s">
        <v>458</v>
      </c>
      <c r="W29" s="5" t="s">
        <v>356</v>
      </c>
      <c r="X29" s="5" t="s">
        <v>215</v>
      </c>
      <c r="Y29" s="5" t="s">
        <v>10</v>
      </c>
      <c r="Z29" s="5" t="s">
        <v>10</v>
      </c>
      <c r="AA29" s="5" t="s">
        <v>210</v>
      </c>
      <c r="AB29" s="8">
        <v>41791</v>
      </c>
      <c r="AC29" s="5" t="s">
        <v>204</v>
      </c>
      <c r="AD29" s="5"/>
      <c r="AE29" s="5"/>
      <c r="AF29" s="5"/>
      <c r="AG29" s="5" t="s">
        <v>10</v>
      </c>
      <c r="AH29" s="5"/>
      <c r="AI29" s="5"/>
      <c r="AJ29" s="5" t="s">
        <v>39</v>
      </c>
      <c r="AK29" s="5"/>
      <c r="AL29" s="5"/>
      <c r="AM29" s="5"/>
    </row>
    <row r="30" spans="1:39" x14ac:dyDescent="0.25">
      <c r="A30" s="4" t="s">
        <v>173</v>
      </c>
      <c r="B30" s="4" t="s">
        <v>174</v>
      </c>
      <c r="C30" s="4">
        <v>3.14</v>
      </c>
      <c r="D30" s="4">
        <v>3.45</v>
      </c>
      <c r="E30" s="5">
        <v>163</v>
      </c>
      <c r="F30" s="13">
        <v>92</v>
      </c>
      <c r="G30" s="5">
        <v>146</v>
      </c>
      <c r="H30" s="13">
        <v>25</v>
      </c>
      <c r="I30" s="5">
        <v>4</v>
      </c>
      <c r="J30" s="13">
        <v>56</v>
      </c>
      <c r="K30" s="5"/>
      <c r="L30" s="6">
        <v>41841</v>
      </c>
      <c r="M30" s="4" t="s">
        <v>190</v>
      </c>
      <c r="N30" s="4" t="s">
        <v>30</v>
      </c>
      <c r="O30" s="6">
        <v>41870</v>
      </c>
      <c r="P30" s="7">
        <v>35</v>
      </c>
      <c r="Q30" s="4" t="s">
        <v>11</v>
      </c>
      <c r="R30" s="4" t="s">
        <v>16</v>
      </c>
      <c r="S30" s="4" t="s">
        <v>13</v>
      </c>
      <c r="T30" s="5" t="s">
        <v>10</v>
      </c>
      <c r="U30" s="5" t="s">
        <v>218</v>
      </c>
      <c r="V30" s="5" t="s">
        <v>459</v>
      </c>
      <c r="W30" s="5" t="s">
        <v>212</v>
      </c>
      <c r="X30" s="5" t="s">
        <v>207</v>
      </c>
      <c r="Y30" s="5" t="s">
        <v>10</v>
      </c>
      <c r="Z30" s="5" t="s">
        <v>10</v>
      </c>
      <c r="AA30" s="5" t="s">
        <v>354</v>
      </c>
      <c r="AB30" s="8">
        <v>38687</v>
      </c>
      <c r="AC30" s="5" t="s">
        <v>204</v>
      </c>
      <c r="AD30" s="5"/>
      <c r="AE30" s="5"/>
      <c r="AF30" s="5"/>
      <c r="AG30" s="5" t="s">
        <v>10</v>
      </c>
      <c r="AH30" s="5"/>
      <c r="AI30" s="5"/>
      <c r="AJ30" s="5" t="s">
        <v>39</v>
      </c>
      <c r="AK30" s="5"/>
      <c r="AL30" s="5"/>
      <c r="AM30" s="5"/>
    </row>
    <row r="31" spans="1:39" x14ac:dyDescent="0.25">
      <c r="A31" s="4" t="s">
        <v>94</v>
      </c>
      <c r="B31" s="4" t="s">
        <v>90</v>
      </c>
      <c r="C31" s="4">
        <v>3.27</v>
      </c>
      <c r="D31" s="4">
        <v>2.99</v>
      </c>
      <c r="E31" s="5">
        <v>146</v>
      </c>
      <c r="F31" s="13">
        <v>28</v>
      </c>
      <c r="G31" s="5">
        <v>145</v>
      </c>
      <c r="H31" s="13">
        <v>22</v>
      </c>
      <c r="I31" s="5">
        <v>4</v>
      </c>
      <c r="J31" s="13">
        <v>54</v>
      </c>
      <c r="K31" s="5"/>
      <c r="L31" s="6">
        <v>41668</v>
      </c>
      <c r="M31" s="4" t="s">
        <v>190</v>
      </c>
      <c r="N31" s="4" t="s">
        <v>45</v>
      </c>
      <c r="O31" s="6">
        <v>41759</v>
      </c>
      <c r="P31" s="7">
        <v>25</v>
      </c>
      <c r="Q31" s="4" t="s">
        <v>11</v>
      </c>
      <c r="R31" s="4" t="s">
        <v>84</v>
      </c>
      <c r="S31" s="4" t="s">
        <v>13</v>
      </c>
      <c r="T31" s="5" t="s">
        <v>10</v>
      </c>
      <c r="U31" s="5" t="s">
        <v>352</v>
      </c>
      <c r="V31" s="5" t="s">
        <v>459</v>
      </c>
      <c r="W31" s="5" t="s">
        <v>353</v>
      </c>
      <c r="X31" s="5" t="s">
        <v>207</v>
      </c>
      <c r="Y31" s="5" t="s">
        <v>10</v>
      </c>
      <c r="Z31" s="5" t="s">
        <v>10</v>
      </c>
      <c r="AA31" s="5" t="s">
        <v>225</v>
      </c>
      <c r="AB31" s="8">
        <v>40360</v>
      </c>
      <c r="AC31" s="5" t="s">
        <v>204</v>
      </c>
      <c r="AD31" s="5"/>
      <c r="AE31" s="5"/>
      <c r="AF31" s="5"/>
      <c r="AG31" s="5" t="s">
        <v>201</v>
      </c>
      <c r="AH31" s="5"/>
      <c r="AI31" s="5"/>
      <c r="AJ31" s="5" t="s">
        <v>39</v>
      </c>
      <c r="AK31" s="5"/>
      <c r="AL31" s="5"/>
      <c r="AM31" s="5"/>
    </row>
    <row r="32" spans="1:39" x14ac:dyDescent="0.25">
      <c r="A32" s="4" t="s">
        <v>92</v>
      </c>
      <c r="B32" s="4" t="s">
        <v>93</v>
      </c>
      <c r="C32" s="4">
        <v>3.7170000000000001</v>
      </c>
      <c r="D32" s="4">
        <v>3.52</v>
      </c>
      <c r="E32" s="5">
        <v>155</v>
      </c>
      <c r="F32" s="13">
        <v>66</v>
      </c>
      <c r="G32" s="5">
        <v>154</v>
      </c>
      <c r="H32" s="13">
        <v>57</v>
      </c>
      <c r="I32" s="5">
        <v>4</v>
      </c>
      <c r="J32" s="13">
        <v>54</v>
      </c>
      <c r="K32" s="5"/>
      <c r="L32" s="6">
        <v>41666</v>
      </c>
      <c r="M32" s="4" t="s">
        <v>190</v>
      </c>
      <c r="N32" s="4" t="s">
        <v>30</v>
      </c>
      <c r="O32" s="6">
        <v>41758</v>
      </c>
      <c r="P32" s="7">
        <v>27</v>
      </c>
      <c r="Q32" s="4" t="s">
        <v>11</v>
      </c>
      <c r="R32" s="4" t="s">
        <v>16</v>
      </c>
      <c r="S32" s="4" t="s">
        <v>13</v>
      </c>
      <c r="T32" s="5" t="s">
        <v>10</v>
      </c>
      <c r="U32" s="5" t="s">
        <v>350</v>
      </c>
      <c r="V32" s="5" t="s">
        <v>458</v>
      </c>
      <c r="W32" s="5" t="s">
        <v>351</v>
      </c>
      <c r="X32" s="5" t="s">
        <v>207</v>
      </c>
      <c r="Y32" s="5" t="s">
        <v>10</v>
      </c>
      <c r="Z32" s="5" t="s">
        <v>10</v>
      </c>
      <c r="AA32" s="5" t="s">
        <v>496</v>
      </c>
      <c r="AB32" s="8">
        <v>40299</v>
      </c>
      <c r="AC32" s="5" t="s">
        <v>204</v>
      </c>
      <c r="AD32" s="5"/>
      <c r="AE32" s="5"/>
      <c r="AF32" s="5"/>
      <c r="AG32" s="5" t="s">
        <v>10</v>
      </c>
      <c r="AH32" s="5"/>
      <c r="AI32" s="5"/>
      <c r="AJ32" s="5" t="s">
        <v>39</v>
      </c>
      <c r="AK32" s="5"/>
      <c r="AL32" s="5"/>
      <c r="AM32" s="5"/>
    </row>
    <row r="33" spans="1:39" x14ac:dyDescent="0.25">
      <c r="A33" s="4" t="s">
        <v>154</v>
      </c>
      <c r="B33" s="4" t="s">
        <v>155</v>
      </c>
      <c r="C33" s="4" t="s">
        <v>444</v>
      </c>
      <c r="D33" s="4" t="s">
        <v>444</v>
      </c>
      <c r="E33" s="5">
        <v>145</v>
      </c>
      <c r="F33" s="13">
        <v>24</v>
      </c>
      <c r="G33" s="5">
        <v>138</v>
      </c>
      <c r="H33" s="13">
        <v>5</v>
      </c>
      <c r="I33" s="5">
        <v>2.5</v>
      </c>
      <c r="J33" s="13">
        <v>6</v>
      </c>
      <c r="K33" s="5"/>
      <c r="L33" s="6">
        <v>41652</v>
      </c>
      <c r="M33" s="4" t="s">
        <v>191</v>
      </c>
      <c r="N33" s="4" t="s">
        <v>30</v>
      </c>
      <c r="O33" s="6">
        <v>41821</v>
      </c>
      <c r="P33" s="7">
        <v>46</v>
      </c>
      <c r="Q33" s="4" t="s">
        <v>11</v>
      </c>
      <c r="R33" s="4" t="s">
        <v>16</v>
      </c>
      <c r="S33" s="4" t="s">
        <v>13</v>
      </c>
      <c r="T33" s="5" t="s">
        <v>10</v>
      </c>
      <c r="U33" s="5" t="s">
        <v>239</v>
      </c>
      <c r="V33" s="5" t="s">
        <v>459</v>
      </c>
      <c r="W33" s="5" t="s">
        <v>349</v>
      </c>
      <c r="X33" s="5" t="s">
        <v>207</v>
      </c>
      <c r="Y33" s="5" t="s">
        <v>10</v>
      </c>
      <c r="Z33" s="5" t="s">
        <v>10</v>
      </c>
      <c r="AA33" s="5" t="s">
        <v>348</v>
      </c>
      <c r="AB33" s="8">
        <v>37773</v>
      </c>
      <c r="AC33" s="5" t="s">
        <v>204</v>
      </c>
      <c r="AD33" s="5"/>
      <c r="AE33" s="5"/>
      <c r="AF33" s="5"/>
      <c r="AG33" s="5" t="s">
        <v>10</v>
      </c>
      <c r="AH33" s="5"/>
      <c r="AI33" s="5"/>
      <c r="AJ33" s="5" t="s">
        <v>39</v>
      </c>
      <c r="AK33" s="5"/>
      <c r="AL33" s="5"/>
      <c r="AM33" s="5"/>
    </row>
    <row r="34" spans="1:39" x14ac:dyDescent="0.25">
      <c r="A34" s="4" t="s">
        <v>85</v>
      </c>
      <c r="B34" s="4" t="s">
        <v>86</v>
      </c>
      <c r="C34" s="4">
        <v>3.7629999999999999</v>
      </c>
      <c r="D34" s="4">
        <v>3.4809999999999999</v>
      </c>
      <c r="E34" s="5">
        <v>147</v>
      </c>
      <c r="F34" s="13">
        <v>32</v>
      </c>
      <c r="G34" s="5">
        <v>150</v>
      </c>
      <c r="H34" s="13">
        <v>41</v>
      </c>
      <c r="I34" s="5">
        <v>4.5</v>
      </c>
      <c r="J34" s="13">
        <v>78</v>
      </c>
      <c r="K34" s="5"/>
      <c r="L34" s="6">
        <v>41674</v>
      </c>
      <c r="M34" s="4" t="s">
        <v>190</v>
      </c>
      <c r="N34" s="4" t="s">
        <v>30</v>
      </c>
      <c r="O34" s="6">
        <v>41753</v>
      </c>
      <c r="P34" s="7">
        <v>31</v>
      </c>
      <c r="Q34" s="4" t="s">
        <v>19</v>
      </c>
      <c r="R34" s="4" t="s">
        <v>12</v>
      </c>
      <c r="S34" s="4" t="s">
        <v>13</v>
      </c>
      <c r="T34" s="5" t="s">
        <v>10</v>
      </c>
      <c r="U34" s="5" t="s">
        <v>346</v>
      </c>
      <c r="V34" s="5" t="s">
        <v>459</v>
      </c>
      <c r="W34" s="5" t="s">
        <v>347</v>
      </c>
      <c r="X34" s="5" t="s">
        <v>207</v>
      </c>
      <c r="Y34" s="5" t="s">
        <v>10</v>
      </c>
      <c r="Z34" s="5" t="s">
        <v>10</v>
      </c>
      <c r="AA34" s="5" t="s">
        <v>345</v>
      </c>
      <c r="AB34" s="8">
        <v>41122</v>
      </c>
      <c r="AC34" s="5" t="s">
        <v>204</v>
      </c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x14ac:dyDescent="0.25">
      <c r="A35" s="4" t="s">
        <v>40</v>
      </c>
      <c r="B35" s="4" t="s">
        <v>41</v>
      </c>
      <c r="C35" s="4">
        <v>3.4670000000000001</v>
      </c>
      <c r="D35" s="4">
        <v>3.45</v>
      </c>
      <c r="E35" s="5">
        <v>149</v>
      </c>
      <c r="F35" s="13">
        <v>40</v>
      </c>
      <c r="G35" s="5">
        <v>146</v>
      </c>
      <c r="H35" s="13">
        <v>25</v>
      </c>
      <c r="I35" s="5">
        <v>3</v>
      </c>
      <c r="J35" s="13">
        <v>14</v>
      </c>
      <c r="K35" s="5"/>
      <c r="L35" s="6">
        <v>41648</v>
      </c>
      <c r="M35" s="4" t="s">
        <v>190</v>
      </c>
      <c r="N35" s="4" t="s">
        <v>10</v>
      </c>
      <c r="O35" s="6">
        <v>41719</v>
      </c>
      <c r="P35" s="7">
        <v>21</v>
      </c>
      <c r="Q35" s="4" t="s">
        <v>11</v>
      </c>
      <c r="R35" s="4" t="s">
        <v>42</v>
      </c>
      <c r="S35" s="4" t="s">
        <v>13</v>
      </c>
      <c r="T35" s="5" t="s">
        <v>10</v>
      </c>
      <c r="U35" s="5" t="s">
        <v>335</v>
      </c>
      <c r="V35" s="5" t="s">
        <v>458</v>
      </c>
      <c r="W35" s="5" t="s">
        <v>336</v>
      </c>
      <c r="X35" s="5" t="s">
        <v>263</v>
      </c>
      <c r="Y35" s="5" t="s">
        <v>10</v>
      </c>
      <c r="Z35" s="5" t="s">
        <v>10</v>
      </c>
      <c r="AA35" s="5" t="s">
        <v>334</v>
      </c>
      <c r="AB35" s="8">
        <v>41791</v>
      </c>
      <c r="AC35" s="5" t="s">
        <v>250</v>
      </c>
      <c r="AD35" s="5" t="s">
        <v>333</v>
      </c>
      <c r="AE35" s="5"/>
      <c r="AF35" s="5"/>
      <c r="AG35" s="5" t="s">
        <v>10</v>
      </c>
      <c r="AH35" s="5"/>
      <c r="AI35" s="5"/>
      <c r="AJ35" s="5" t="s">
        <v>332</v>
      </c>
      <c r="AK35" s="5"/>
      <c r="AL35" s="5"/>
      <c r="AM35" s="5" t="s">
        <v>331</v>
      </c>
    </row>
    <row r="36" spans="1:39" x14ac:dyDescent="0.25">
      <c r="A36" s="4" t="s">
        <v>70</v>
      </c>
      <c r="B36" s="4" t="s">
        <v>71</v>
      </c>
      <c r="C36" s="4">
        <v>2.669</v>
      </c>
      <c r="D36" s="4">
        <v>2.77</v>
      </c>
      <c r="E36" s="5">
        <v>160</v>
      </c>
      <c r="F36" s="13">
        <v>86</v>
      </c>
      <c r="G36" s="5">
        <v>151</v>
      </c>
      <c r="H36" s="13">
        <v>56</v>
      </c>
      <c r="I36" s="5">
        <v>4.5</v>
      </c>
      <c r="J36" s="13">
        <v>72</v>
      </c>
      <c r="K36" s="5"/>
      <c r="L36" s="6">
        <v>41688</v>
      </c>
      <c r="M36" s="4" t="s">
        <v>191</v>
      </c>
      <c r="N36" s="4" t="s">
        <v>30</v>
      </c>
      <c r="O36" s="6">
        <v>41745</v>
      </c>
      <c r="P36" s="7">
        <v>26</v>
      </c>
      <c r="Q36" s="4" t="s">
        <v>11</v>
      </c>
      <c r="R36" s="4" t="s">
        <v>16</v>
      </c>
      <c r="S36" s="4" t="s">
        <v>13</v>
      </c>
      <c r="T36" s="5" t="s">
        <v>201</v>
      </c>
      <c r="U36" s="5" t="s">
        <v>221</v>
      </c>
      <c r="V36" s="5" t="s">
        <v>462</v>
      </c>
      <c r="W36" s="5" t="s">
        <v>222</v>
      </c>
      <c r="X36" s="5" t="s">
        <v>207</v>
      </c>
      <c r="Y36" s="5" t="s">
        <v>10</v>
      </c>
      <c r="Z36" s="5" t="s">
        <v>10</v>
      </c>
      <c r="AA36" s="5" t="s">
        <v>225</v>
      </c>
      <c r="AB36" s="8">
        <v>40299</v>
      </c>
      <c r="AC36" s="5" t="s">
        <v>327</v>
      </c>
      <c r="AD36" s="5"/>
      <c r="AE36" s="5"/>
      <c r="AF36" s="5"/>
      <c r="AG36" s="5" t="s">
        <v>10</v>
      </c>
      <c r="AH36" s="5"/>
      <c r="AI36" s="5"/>
      <c r="AJ36" s="5" t="s">
        <v>39</v>
      </c>
      <c r="AK36" s="5"/>
      <c r="AL36" s="5"/>
      <c r="AM36" s="5"/>
    </row>
    <row r="37" spans="1:39" x14ac:dyDescent="0.25">
      <c r="A37" s="4" t="s">
        <v>140</v>
      </c>
      <c r="B37" s="4" t="s">
        <v>141</v>
      </c>
      <c r="C37" s="4">
        <v>3.0329999999999999</v>
      </c>
      <c r="D37" s="4" t="s">
        <v>444</v>
      </c>
      <c r="E37" s="5">
        <v>152</v>
      </c>
      <c r="F37" s="13">
        <v>53</v>
      </c>
      <c r="G37" s="5">
        <v>145</v>
      </c>
      <c r="H37" s="13">
        <v>22</v>
      </c>
      <c r="I37" s="5">
        <v>3</v>
      </c>
      <c r="J37" s="13">
        <v>14</v>
      </c>
      <c r="K37" s="5">
        <v>114</v>
      </c>
      <c r="L37" s="6">
        <v>41556</v>
      </c>
      <c r="M37" s="4" t="s">
        <v>191</v>
      </c>
      <c r="N37" s="4" t="s">
        <v>11</v>
      </c>
      <c r="O37" s="6">
        <v>41789</v>
      </c>
      <c r="P37" s="7">
        <v>26</v>
      </c>
      <c r="Q37" s="4" t="s">
        <v>11</v>
      </c>
      <c r="R37" s="4" t="s">
        <v>16</v>
      </c>
      <c r="S37" s="4" t="s">
        <v>13</v>
      </c>
      <c r="T37" s="5" t="s">
        <v>10</v>
      </c>
      <c r="U37" s="5" t="s">
        <v>325</v>
      </c>
      <c r="V37" s="5" t="s">
        <v>460</v>
      </c>
      <c r="W37" s="5" t="s">
        <v>326</v>
      </c>
      <c r="X37" s="5" t="s">
        <v>501</v>
      </c>
      <c r="Y37" s="5" t="s">
        <v>10</v>
      </c>
      <c r="Z37" s="5" t="s">
        <v>10</v>
      </c>
      <c r="AA37" s="5" t="s">
        <v>324</v>
      </c>
      <c r="AB37" s="8">
        <v>41791</v>
      </c>
      <c r="AC37" s="5" t="s">
        <v>261</v>
      </c>
      <c r="AD37" s="5"/>
      <c r="AE37" s="5" t="s">
        <v>323</v>
      </c>
      <c r="AF37" s="5"/>
      <c r="AG37" s="5" t="s">
        <v>10</v>
      </c>
      <c r="AH37" s="5"/>
      <c r="AI37" s="5"/>
      <c r="AJ37" s="5" t="s">
        <v>39</v>
      </c>
      <c r="AK37" s="5"/>
      <c r="AL37" s="5"/>
      <c r="AM37" s="5"/>
    </row>
    <row r="38" spans="1:39" x14ac:dyDescent="0.25">
      <c r="A38" s="4" t="s">
        <v>164</v>
      </c>
      <c r="B38" s="4" t="s">
        <v>165</v>
      </c>
      <c r="C38" s="4" t="s">
        <v>444</v>
      </c>
      <c r="D38" s="4" t="s">
        <v>444</v>
      </c>
      <c r="E38" s="5">
        <v>157</v>
      </c>
      <c r="F38" s="13">
        <v>73</v>
      </c>
      <c r="G38" s="5">
        <v>150</v>
      </c>
      <c r="H38" s="13">
        <v>41</v>
      </c>
      <c r="I38" s="5">
        <v>3</v>
      </c>
      <c r="J38" s="13">
        <v>14</v>
      </c>
      <c r="K38" s="5"/>
      <c r="L38" s="6">
        <v>41668</v>
      </c>
      <c r="M38" s="4" t="s">
        <v>190</v>
      </c>
      <c r="N38" s="4" t="s">
        <v>30</v>
      </c>
      <c r="O38" s="6">
        <v>41844</v>
      </c>
      <c r="P38" s="7">
        <v>32</v>
      </c>
      <c r="Q38" s="4" t="s">
        <v>19</v>
      </c>
      <c r="R38" s="4" t="s">
        <v>99</v>
      </c>
      <c r="S38" s="4" t="s">
        <v>13</v>
      </c>
      <c r="T38" s="5" t="s">
        <v>10</v>
      </c>
      <c r="U38" s="5" t="s">
        <v>239</v>
      </c>
      <c r="V38" s="5" t="s">
        <v>459</v>
      </c>
      <c r="W38" s="5" t="s">
        <v>322</v>
      </c>
      <c r="X38" s="5" t="s">
        <v>207</v>
      </c>
      <c r="Y38" s="5" t="s">
        <v>10</v>
      </c>
      <c r="Z38" s="5" t="s">
        <v>10</v>
      </c>
      <c r="AA38" s="5" t="s">
        <v>321</v>
      </c>
      <c r="AB38" s="8">
        <v>41699</v>
      </c>
      <c r="AC38" s="5" t="s">
        <v>194</v>
      </c>
      <c r="AD38" s="5"/>
      <c r="AE38" s="5"/>
      <c r="AF38" s="5"/>
      <c r="AG38" s="5" t="s">
        <v>10</v>
      </c>
      <c r="AH38" s="5"/>
      <c r="AI38" s="5"/>
      <c r="AJ38" s="5" t="s">
        <v>320</v>
      </c>
      <c r="AK38" s="5" t="s">
        <v>319</v>
      </c>
      <c r="AL38" s="5"/>
      <c r="AM38" s="5"/>
    </row>
    <row r="39" spans="1:39" ht="30" x14ac:dyDescent="0.25">
      <c r="A39" s="4" t="s">
        <v>164</v>
      </c>
      <c r="B39" s="4" t="s">
        <v>166</v>
      </c>
      <c r="C39" s="4">
        <v>3.6739999999999999</v>
      </c>
      <c r="D39" s="4">
        <v>3.75</v>
      </c>
      <c r="E39" s="5" t="s">
        <v>444</v>
      </c>
      <c r="F39" s="13" t="s">
        <v>444</v>
      </c>
      <c r="G39" s="5" t="s">
        <v>444</v>
      </c>
      <c r="H39" s="13" t="s">
        <v>444</v>
      </c>
      <c r="I39" s="5" t="s">
        <v>444</v>
      </c>
      <c r="J39" s="13" t="s">
        <v>444</v>
      </c>
      <c r="K39" s="5"/>
      <c r="L39" s="6">
        <v>41682</v>
      </c>
      <c r="M39" s="4" t="s">
        <v>491</v>
      </c>
      <c r="N39" s="4" t="s">
        <v>30</v>
      </c>
      <c r="O39" s="6">
        <v>41849</v>
      </c>
      <c r="P39" s="7">
        <v>53</v>
      </c>
      <c r="Q39" s="4" t="s">
        <v>11</v>
      </c>
      <c r="R39" s="4" t="s">
        <v>12</v>
      </c>
      <c r="S39" s="4" t="s">
        <v>13</v>
      </c>
      <c r="T39" s="5" t="s">
        <v>10</v>
      </c>
      <c r="U39" s="5" t="s">
        <v>500</v>
      </c>
      <c r="V39" s="5" t="s">
        <v>464</v>
      </c>
      <c r="W39" s="5" t="s">
        <v>222</v>
      </c>
      <c r="X39" s="5" t="s">
        <v>207</v>
      </c>
      <c r="Y39" s="5" t="s">
        <v>10</v>
      </c>
      <c r="Z39" s="5" t="s">
        <v>201</v>
      </c>
      <c r="AA39" s="5" t="s">
        <v>502</v>
      </c>
      <c r="AB39" s="8">
        <v>30529</v>
      </c>
      <c r="AC39" s="5" t="s">
        <v>250</v>
      </c>
      <c r="AD39" s="5" t="s">
        <v>318</v>
      </c>
      <c r="AE39" s="5"/>
      <c r="AF39" s="5"/>
      <c r="AG39" s="5" t="s">
        <v>10</v>
      </c>
      <c r="AH39" s="5"/>
      <c r="AI39" s="5"/>
      <c r="AJ39" s="5"/>
      <c r="AK39" s="5"/>
      <c r="AL39" s="5"/>
      <c r="AM39" s="5"/>
    </row>
    <row r="40" spans="1:39" x14ac:dyDescent="0.25">
      <c r="A40" s="4" t="s">
        <v>89</v>
      </c>
      <c r="B40" s="4" t="s">
        <v>90</v>
      </c>
      <c r="C40" s="4">
        <v>3.2</v>
      </c>
      <c r="D40" s="4">
        <v>3.11</v>
      </c>
      <c r="E40" s="5">
        <v>153</v>
      </c>
      <c r="F40" s="13">
        <v>58</v>
      </c>
      <c r="G40" s="5">
        <v>160</v>
      </c>
      <c r="H40" s="13">
        <v>78</v>
      </c>
      <c r="I40" s="5">
        <v>3.5</v>
      </c>
      <c r="J40" s="13">
        <v>35</v>
      </c>
      <c r="K40" s="5"/>
      <c r="L40" s="6">
        <v>41641</v>
      </c>
      <c r="M40" s="4" t="s">
        <v>190</v>
      </c>
      <c r="N40" s="4" t="s">
        <v>10</v>
      </c>
      <c r="O40" s="6">
        <v>41757</v>
      </c>
      <c r="P40" s="7">
        <v>21</v>
      </c>
      <c r="Q40" s="4" t="s">
        <v>11</v>
      </c>
      <c r="R40" s="4" t="s">
        <v>42</v>
      </c>
      <c r="S40" s="4" t="s">
        <v>13</v>
      </c>
      <c r="T40" s="5" t="s">
        <v>10</v>
      </c>
      <c r="U40" s="5" t="s">
        <v>314</v>
      </c>
      <c r="V40" s="5" t="s">
        <v>458</v>
      </c>
      <c r="W40" s="5" t="s">
        <v>315</v>
      </c>
      <c r="X40" s="5" t="s">
        <v>248</v>
      </c>
      <c r="Y40" s="5" t="s">
        <v>201</v>
      </c>
      <c r="Z40" s="5" t="s">
        <v>10</v>
      </c>
      <c r="AA40" s="5" t="s">
        <v>497</v>
      </c>
      <c r="AB40" s="8">
        <v>41760</v>
      </c>
      <c r="AC40" s="5" t="s">
        <v>238</v>
      </c>
      <c r="AD40" s="5"/>
      <c r="AE40" s="5"/>
      <c r="AF40" s="5"/>
      <c r="AG40" s="5" t="s">
        <v>10</v>
      </c>
      <c r="AH40" s="5"/>
      <c r="AI40" s="5"/>
      <c r="AJ40" s="5" t="s">
        <v>313</v>
      </c>
      <c r="AK40" s="5"/>
      <c r="AL40" s="5" t="s">
        <v>312</v>
      </c>
      <c r="AM40" s="5"/>
    </row>
    <row r="41" spans="1:39" ht="30" x14ac:dyDescent="0.25">
      <c r="A41" s="4" t="s">
        <v>162</v>
      </c>
      <c r="B41" s="4" t="s">
        <v>163</v>
      </c>
      <c r="C41" s="4">
        <v>3.45</v>
      </c>
      <c r="D41" s="4">
        <v>3.3570000000000002</v>
      </c>
      <c r="E41" s="5">
        <v>152</v>
      </c>
      <c r="F41" s="13">
        <v>53</v>
      </c>
      <c r="G41" s="5">
        <v>155</v>
      </c>
      <c r="H41" s="13">
        <v>64</v>
      </c>
      <c r="I41" s="5">
        <v>3</v>
      </c>
      <c r="J41" s="13">
        <v>11</v>
      </c>
      <c r="K41" s="5"/>
      <c r="L41" s="6">
        <v>41472</v>
      </c>
      <c r="M41" s="4" t="s">
        <v>489</v>
      </c>
      <c r="N41" s="4" t="s">
        <v>30</v>
      </c>
      <c r="O41" s="6">
        <v>41844</v>
      </c>
      <c r="P41" s="7">
        <v>24</v>
      </c>
      <c r="Q41" s="4" t="s">
        <v>11</v>
      </c>
      <c r="R41" s="4" t="s">
        <v>16</v>
      </c>
      <c r="S41" s="4" t="s">
        <v>13</v>
      </c>
      <c r="T41" s="5" t="s">
        <v>201</v>
      </c>
      <c r="U41" s="5" t="s">
        <v>477</v>
      </c>
      <c r="V41" s="5" t="s">
        <v>458</v>
      </c>
      <c r="W41" s="5" t="s">
        <v>478</v>
      </c>
      <c r="X41" s="5" t="s">
        <v>479</v>
      </c>
      <c r="Y41" s="5" t="s">
        <v>10</v>
      </c>
      <c r="Z41" s="5" t="s">
        <v>10</v>
      </c>
      <c r="AA41" s="5" t="s">
        <v>480</v>
      </c>
      <c r="AB41" s="8">
        <v>41122</v>
      </c>
      <c r="AC41" s="5" t="s">
        <v>488</v>
      </c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x14ac:dyDescent="0.25">
      <c r="A42" s="4" t="s">
        <v>111</v>
      </c>
      <c r="B42" s="4" t="s">
        <v>90</v>
      </c>
      <c r="C42" s="4">
        <v>3.84</v>
      </c>
      <c r="D42" s="4">
        <v>3.8530000000000002</v>
      </c>
      <c r="E42" s="5">
        <v>159</v>
      </c>
      <c r="F42" s="13">
        <v>81</v>
      </c>
      <c r="G42" s="5">
        <v>155</v>
      </c>
      <c r="H42" s="13">
        <v>61</v>
      </c>
      <c r="I42" s="5">
        <v>4</v>
      </c>
      <c r="J42" s="13">
        <v>54</v>
      </c>
      <c r="K42" s="5"/>
      <c r="L42" s="6">
        <v>41697</v>
      </c>
      <c r="M42" s="4" t="s">
        <v>190</v>
      </c>
      <c r="N42" s="4" t="s">
        <v>45</v>
      </c>
      <c r="O42" s="6">
        <v>41761</v>
      </c>
      <c r="P42" s="7">
        <v>24</v>
      </c>
      <c r="Q42" s="4" t="s">
        <v>11</v>
      </c>
      <c r="R42" s="4" t="s">
        <v>16</v>
      </c>
      <c r="S42" s="4" t="s">
        <v>13</v>
      </c>
      <c r="T42" s="5" t="s">
        <v>201</v>
      </c>
      <c r="U42" s="5" t="s">
        <v>311</v>
      </c>
      <c r="V42" s="5" t="s">
        <v>458</v>
      </c>
      <c r="W42" s="5" t="s">
        <v>275</v>
      </c>
      <c r="X42" s="5" t="s">
        <v>207</v>
      </c>
      <c r="Y42" s="5" t="s">
        <v>10</v>
      </c>
      <c r="Z42" s="5" t="s">
        <v>10</v>
      </c>
      <c r="AA42" s="5" t="s">
        <v>310</v>
      </c>
      <c r="AB42" s="8">
        <v>41030</v>
      </c>
      <c r="AC42" s="5" t="s">
        <v>280</v>
      </c>
      <c r="AD42" s="5"/>
      <c r="AE42" s="5"/>
      <c r="AF42" s="5"/>
      <c r="AG42" s="5" t="s">
        <v>10</v>
      </c>
      <c r="AH42" s="5"/>
      <c r="AI42" s="5"/>
      <c r="AJ42" s="5" t="s">
        <v>39</v>
      </c>
      <c r="AK42" s="5"/>
      <c r="AL42" s="5"/>
      <c r="AM42" s="5"/>
    </row>
    <row r="43" spans="1:39" x14ac:dyDescent="0.25">
      <c r="A43" s="4" t="s">
        <v>72</v>
      </c>
      <c r="B43" s="4" t="s">
        <v>73</v>
      </c>
      <c r="C43" s="4">
        <v>3.51</v>
      </c>
      <c r="D43" s="4">
        <v>3.73</v>
      </c>
      <c r="E43" s="5">
        <v>165</v>
      </c>
      <c r="F43" s="13">
        <v>95</v>
      </c>
      <c r="G43" s="5">
        <v>148</v>
      </c>
      <c r="H43" s="13">
        <v>33</v>
      </c>
      <c r="I43" s="5">
        <v>4.5</v>
      </c>
      <c r="J43" s="13">
        <v>78</v>
      </c>
      <c r="K43" s="5"/>
      <c r="L43" s="6">
        <v>41688</v>
      </c>
      <c r="M43" s="4" t="s">
        <v>190</v>
      </c>
      <c r="N43" s="4" t="s">
        <v>30</v>
      </c>
      <c r="O43" s="6">
        <v>41747</v>
      </c>
      <c r="P43" s="7">
        <v>24</v>
      </c>
      <c r="Q43" s="4" t="s">
        <v>19</v>
      </c>
      <c r="R43" s="4" t="s">
        <v>16</v>
      </c>
      <c r="S43" s="4" t="s">
        <v>13</v>
      </c>
      <c r="T43" s="5" t="s">
        <v>201</v>
      </c>
      <c r="U43" s="5" t="s">
        <v>309</v>
      </c>
      <c r="V43" s="5" t="s">
        <v>464</v>
      </c>
      <c r="W43" s="5" t="s">
        <v>219</v>
      </c>
      <c r="X43" s="5" t="s">
        <v>207</v>
      </c>
      <c r="Y43" s="5" t="s">
        <v>10</v>
      </c>
      <c r="Z43" s="5" t="s">
        <v>10</v>
      </c>
      <c r="AA43" s="5" t="s">
        <v>308</v>
      </c>
      <c r="AB43" s="8">
        <v>41030</v>
      </c>
      <c r="AC43" s="5" t="s">
        <v>307</v>
      </c>
      <c r="AD43" s="5"/>
      <c r="AE43" s="5"/>
      <c r="AF43" s="5"/>
      <c r="AG43" s="5" t="s">
        <v>10</v>
      </c>
      <c r="AH43" s="5"/>
      <c r="AI43" s="5"/>
      <c r="AJ43" s="5" t="s">
        <v>39</v>
      </c>
      <c r="AK43" s="5"/>
      <c r="AL43" s="5"/>
      <c r="AM43" s="5"/>
    </row>
    <row r="44" spans="1:39" x14ac:dyDescent="0.25">
      <c r="A44" s="4" t="s">
        <v>53</v>
      </c>
      <c r="B44" s="4" t="s">
        <v>54</v>
      </c>
      <c r="C44" s="4" t="s">
        <v>444</v>
      </c>
      <c r="D44" s="4" t="s">
        <v>444</v>
      </c>
      <c r="E44" s="5">
        <v>158</v>
      </c>
      <c r="F44" s="13">
        <v>78</v>
      </c>
      <c r="G44" s="5">
        <v>150</v>
      </c>
      <c r="H44" s="13">
        <v>41</v>
      </c>
      <c r="I44" s="5">
        <v>4</v>
      </c>
      <c r="J44" s="13">
        <v>54</v>
      </c>
      <c r="K44" s="5"/>
      <c r="L44" s="6">
        <v>41668</v>
      </c>
      <c r="M44" s="4" t="s">
        <v>190</v>
      </c>
      <c r="N44" s="4" t="s">
        <v>30</v>
      </c>
      <c r="O44" s="6">
        <v>41730</v>
      </c>
      <c r="P44" s="7">
        <v>36</v>
      </c>
      <c r="Q44" s="4" t="s">
        <v>11</v>
      </c>
      <c r="R44" s="4" t="s">
        <v>16</v>
      </c>
      <c r="S44" s="4" t="s">
        <v>13</v>
      </c>
      <c r="T44" s="5" t="s">
        <v>10</v>
      </c>
      <c r="U44" s="5" t="s">
        <v>239</v>
      </c>
      <c r="V44" s="5" t="s">
        <v>459</v>
      </c>
      <c r="W44" s="5" t="s">
        <v>302</v>
      </c>
      <c r="X44" s="5" t="s">
        <v>207</v>
      </c>
      <c r="Y44" s="5" t="s">
        <v>10</v>
      </c>
      <c r="Z44" s="5" t="s">
        <v>10</v>
      </c>
      <c r="AA44" s="5" t="s">
        <v>210</v>
      </c>
      <c r="AB44" s="8">
        <v>37408</v>
      </c>
      <c r="AC44" s="5" t="s">
        <v>204</v>
      </c>
      <c r="AD44" s="5"/>
      <c r="AE44" s="5"/>
      <c r="AF44" s="5"/>
      <c r="AG44" s="5" t="s">
        <v>10</v>
      </c>
      <c r="AH44" s="5"/>
      <c r="AI44" s="5"/>
      <c r="AJ44" s="5" t="s">
        <v>39</v>
      </c>
      <c r="AK44" s="5"/>
      <c r="AL44" s="5"/>
      <c r="AM44" s="5"/>
    </row>
    <row r="45" spans="1:39" x14ac:dyDescent="0.25">
      <c r="A45" s="4" t="s">
        <v>68</v>
      </c>
      <c r="B45" s="4" t="s">
        <v>69</v>
      </c>
      <c r="C45" s="4">
        <v>3.375</v>
      </c>
      <c r="D45" s="4">
        <v>3.1829999999999998</v>
      </c>
      <c r="E45" s="5">
        <v>160</v>
      </c>
      <c r="F45" s="13" t="s">
        <v>447</v>
      </c>
      <c r="G45" s="5">
        <v>154</v>
      </c>
      <c r="H45" s="13" t="s">
        <v>452</v>
      </c>
      <c r="I45" s="5">
        <v>4</v>
      </c>
      <c r="J45" s="13" t="s">
        <v>456</v>
      </c>
      <c r="K45" s="5"/>
      <c r="L45" s="6">
        <v>41684</v>
      </c>
      <c r="M45" s="4" t="s">
        <v>191</v>
      </c>
      <c r="N45" s="4" t="s">
        <v>10</v>
      </c>
      <c r="O45" s="6">
        <v>41743</v>
      </c>
      <c r="P45" s="7">
        <v>25</v>
      </c>
      <c r="Q45" s="4" t="s">
        <v>19</v>
      </c>
      <c r="R45" s="4" t="s">
        <v>16</v>
      </c>
      <c r="S45" s="4" t="s">
        <v>13</v>
      </c>
      <c r="T45" s="5" t="s">
        <v>10</v>
      </c>
      <c r="U45" s="5" t="s">
        <v>299</v>
      </c>
      <c r="V45" s="5" t="s">
        <v>462</v>
      </c>
      <c r="W45" s="5" t="s">
        <v>301</v>
      </c>
      <c r="X45" s="5" t="s">
        <v>300</v>
      </c>
      <c r="Y45" s="5" t="s">
        <v>10</v>
      </c>
      <c r="Z45" s="5" t="s">
        <v>10</v>
      </c>
      <c r="AA45" s="5" t="s">
        <v>225</v>
      </c>
      <c r="AB45" s="8">
        <v>41030</v>
      </c>
      <c r="AC45" s="5" t="s">
        <v>298</v>
      </c>
      <c r="AD45" s="5"/>
      <c r="AE45" s="5"/>
      <c r="AF45" s="5"/>
      <c r="AG45" s="5" t="s">
        <v>10</v>
      </c>
      <c r="AH45" s="5"/>
      <c r="AI45" s="5"/>
      <c r="AJ45" s="5" t="s">
        <v>39</v>
      </c>
      <c r="AK45" s="5"/>
      <c r="AL45" s="5"/>
      <c r="AM45" s="5"/>
    </row>
    <row r="46" spans="1:39" x14ac:dyDescent="0.25">
      <c r="A46" s="4" t="s">
        <v>57</v>
      </c>
      <c r="B46" s="4" t="s">
        <v>38</v>
      </c>
      <c r="C46" s="4" t="s">
        <v>444</v>
      </c>
      <c r="D46" s="4" t="s">
        <v>444</v>
      </c>
      <c r="E46" s="5">
        <v>155</v>
      </c>
      <c r="F46" s="13">
        <v>66</v>
      </c>
      <c r="G46" s="5">
        <v>148</v>
      </c>
      <c r="H46" s="13">
        <v>33</v>
      </c>
      <c r="I46" s="5">
        <v>3.5</v>
      </c>
      <c r="J46" s="13">
        <v>35</v>
      </c>
      <c r="K46" s="5"/>
      <c r="L46" s="6">
        <v>41683</v>
      </c>
      <c r="M46" s="4" t="s">
        <v>190</v>
      </c>
      <c r="N46" s="4" t="s">
        <v>30</v>
      </c>
      <c r="O46" s="6">
        <v>41736</v>
      </c>
      <c r="P46" s="7">
        <v>28</v>
      </c>
      <c r="Q46" s="4" t="s">
        <v>19</v>
      </c>
      <c r="R46" s="4" t="s">
        <v>16</v>
      </c>
      <c r="S46" s="4" t="s">
        <v>13</v>
      </c>
      <c r="T46" s="5" t="s">
        <v>10</v>
      </c>
      <c r="U46" s="5" t="s">
        <v>239</v>
      </c>
      <c r="V46" s="5" t="s">
        <v>459</v>
      </c>
      <c r="W46" s="5" t="s">
        <v>275</v>
      </c>
      <c r="X46" s="5" t="s">
        <v>207</v>
      </c>
      <c r="Y46" s="5" t="s">
        <v>10</v>
      </c>
      <c r="Z46" s="5" t="s">
        <v>10</v>
      </c>
      <c r="AA46" s="5" t="s">
        <v>297</v>
      </c>
      <c r="AB46" s="8">
        <v>41244</v>
      </c>
      <c r="AC46" s="5" t="s">
        <v>296</v>
      </c>
      <c r="AD46" s="5"/>
      <c r="AE46" s="5"/>
      <c r="AF46" s="5"/>
      <c r="AG46" s="5" t="s">
        <v>10</v>
      </c>
      <c r="AH46" s="5"/>
      <c r="AI46" s="5"/>
      <c r="AJ46" s="5" t="s">
        <v>39</v>
      </c>
      <c r="AK46" s="5"/>
      <c r="AL46" s="5"/>
      <c r="AM46" s="5"/>
    </row>
    <row r="47" spans="1:39" x14ac:dyDescent="0.25">
      <c r="A47" s="4" t="s">
        <v>35</v>
      </c>
      <c r="B47" s="4" t="s">
        <v>36</v>
      </c>
      <c r="C47" s="4" t="s">
        <v>444</v>
      </c>
      <c r="D47" s="4" t="s">
        <v>444</v>
      </c>
      <c r="E47" s="5">
        <v>161</v>
      </c>
      <c r="F47" s="13">
        <v>87</v>
      </c>
      <c r="G47" s="5">
        <v>154</v>
      </c>
      <c r="H47" s="13">
        <v>57</v>
      </c>
      <c r="I47" s="5">
        <v>3</v>
      </c>
      <c r="J47" s="13">
        <v>14</v>
      </c>
      <c r="K47" s="5"/>
      <c r="L47" s="6">
        <v>41695</v>
      </c>
      <c r="M47" s="4" t="s">
        <v>190</v>
      </c>
      <c r="N47" s="4" t="s">
        <v>30</v>
      </c>
      <c r="O47" s="6">
        <v>41717</v>
      </c>
      <c r="P47" s="7">
        <v>32</v>
      </c>
      <c r="Q47" s="4" t="s">
        <v>19</v>
      </c>
      <c r="R47" s="4" t="s">
        <v>16</v>
      </c>
      <c r="S47" s="4" t="s">
        <v>22</v>
      </c>
      <c r="T47" s="5" t="s">
        <v>10</v>
      </c>
      <c r="U47" s="5" t="s">
        <v>239</v>
      </c>
      <c r="V47" s="5" t="s">
        <v>459</v>
      </c>
      <c r="W47" s="5" t="s">
        <v>275</v>
      </c>
      <c r="X47" s="5" t="s">
        <v>207</v>
      </c>
      <c r="Y47" s="5" t="s">
        <v>10</v>
      </c>
      <c r="Z47" s="5" t="s">
        <v>10</v>
      </c>
      <c r="AA47" s="5" t="s">
        <v>286</v>
      </c>
      <c r="AB47" s="8">
        <v>41699</v>
      </c>
      <c r="AC47" s="5" t="s">
        <v>194</v>
      </c>
      <c r="AD47" s="5"/>
      <c r="AE47" s="5"/>
      <c r="AF47" s="5"/>
      <c r="AG47" s="5" t="s">
        <v>10</v>
      </c>
      <c r="AH47" s="5"/>
      <c r="AI47" s="5"/>
      <c r="AJ47" s="5" t="s">
        <v>39</v>
      </c>
      <c r="AK47" s="5"/>
      <c r="AL47" s="5"/>
      <c r="AM47" s="5"/>
    </row>
    <row r="48" spans="1:39" x14ac:dyDescent="0.25">
      <c r="A48" s="4" t="s">
        <v>103</v>
      </c>
      <c r="B48" s="4" t="s">
        <v>104</v>
      </c>
      <c r="C48" s="4">
        <v>3.633</v>
      </c>
      <c r="D48" s="4">
        <v>3.5419999999999998</v>
      </c>
      <c r="E48" s="5">
        <v>156</v>
      </c>
      <c r="F48" s="13">
        <v>70</v>
      </c>
      <c r="G48" s="5">
        <v>162</v>
      </c>
      <c r="H48" s="13">
        <v>84</v>
      </c>
      <c r="I48" s="5">
        <v>3.5</v>
      </c>
      <c r="J48" s="13">
        <v>35</v>
      </c>
      <c r="K48" s="5"/>
      <c r="L48" s="6">
        <v>41674</v>
      </c>
      <c r="M48" s="4" t="s">
        <v>191</v>
      </c>
      <c r="N48" s="4" t="s">
        <v>10</v>
      </c>
      <c r="O48" s="6">
        <v>41761</v>
      </c>
      <c r="P48" s="7">
        <v>22</v>
      </c>
      <c r="Q48" s="4" t="s">
        <v>19</v>
      </c>
      <c r="R48" s="4" t="s">
        <v>16</v>
      </c>
      <c r="S48" s="4" t="s">
        <v>13</v>
      </c>
      <c r="T48" s="5" t="s">
        <v>10</v>
      </c>
      <c r="U48" s="5" t="s">
        <v>284</v>
      </c>
      <c r="V48" s="5" t="s">
        <v>458</v>
      </c>
      <c r="W48" s="5" t="s">
        <v>285</v>
      </c>
      <c r="X48" s="5" t="s">
        <v>248</v>
      </c>
      <c r="Y48" s="5" t="s">
        <v>10</v>
      </c>
      <c r="Z48" s="5" t="s">
        <v>10</v>
      </c>
      <c r="AA48" s="5" t="s">
        <v>283</v>
      </c>
      <c r="AB48" s="8">
        <v>41395</v>
      </c>
      <c r="AC48" s="5" t="s">
        <v>261</v>
      </c>
      <c r="AD48" s="5"/>
      <c r="AE48" s="5" t="s">
        <v>282</v>
      </c>
      <c r="AF48" s="5"/>
      <c r="AG48" s="5" t="s">
        <v>10</v>
      </c>
      <c r="AH48" s="5"/>
      <c r="AI48" s="5"/>
      <c r="AJ48" s="5" t="s">
        <v>39</v>
      </c>
      <c r="AK48" s="5"/>
      <c r="AL48" s="5"/>
      <c r="AM48" s="5"/>
    </row>
    <row r="49" spans="1:39" x14ac:dyDescent="0.25">
      <c r="A49" s="4" t="s">
        <v>144</v>
      </c>
      <c r="B49" s="4" t="s">
        <v>145</v>
      </c>
      <c r="C49" s="4">
        <v>3.9</v>
      </c>
      <c r="D49" s="4">
        <v>3.67</v>
      </c>
      <c r="E49" s="5">
        <v>148</v>
      </c>
      <c r="F49" s="13">
        <v>36</v>
      </c>
      <c r="G49" s="5">
        <v>138</v>
      </c>
      <c r="H49" s="13">
        <v>5</v>
      </c>
      <c r="I49" s="5">
        <v>4</v>
      </c>
      <c r="J49" s="13">
        <v>54</v>
      </c>
      <c r="K49" s="5"/>
      <c r="L49" s="6">
        <v>41681</v>
      </c>
      <c r="M49" s="4" t="s">
        <v>190</v>
      </c>
      <c r="N49" s="4" t="s">
        <v>45</v>
      </c>
      <c r="O49" s="6">
        <v>41799</v>
      </c>
      <c r="P49" s="7">
        <v>50</v>
      </c>
      <c r="Q49" s="4" t="s">
        <v>11</v>
      </c>
      <c r="R49" s="4" t="s">
        <v>16</v>
      </c>
      <c r="S49" s="4" t="s">
        <v>13</v>
      </c>
      <c r="T49" s="5" t="s">
        <v>10</v>
      </c>
      <c r="U49" s="5" t="s">
        <v>281</v>
      </c>
      <c r="V49" s="5" t="s">
        <v>465</v>
      </c>
      <c r="W49" s="5" t="s">
        <v>275</v>
      </c>
      <c r="X49" s="5" t="s">
        <v>207</v>
      </c>
      <c r="Y49" s="5" t="s">
        <v>10</v>
      </c>
      <c r="Z49" s="5" t="s">
        <v>10</v>
      </c>
      <c r="AA49" s="5" t="s">
        <v>210</v>
      </c>
      <c r="AB49" s="8">
        <v>41395</v>
      </c>
      <c r="AC49" s="5" t="s">
        <v>254</v>
      </c>
      <c r="AD49" s="5"/>
      <c r="AE49" s="5"/>
      <c r="AF49" s="5"/>
      <c r="AG49" s="5" t="s">
        <v>10</v>
      </c>
      <c r="AH49" s="5"/>
      <c r="AI49" s="5"/>
      <c r="AJ49" s="5" t="s">
        <v>39</v>
      </c>
      <c r="AK49" s="5"/>
      <c r="AL49" s="5"/>
      <c r="AM49" s="5"/>
    </row>
    <row r="50" spans="1:39" ht="30" x14ac:dyDescent="0.25">
      <c r="A50" s="4" t="s">
        <v>100</v>
      </c>
      <c r="B50" s="4" t="s">
        <v>101</v>
      </c>
      <c r="C50" s="4" t="s">
        <v>444</v>
      </c>
      <c r="D50" s="4" t="s">
        <v>444</v>
      </c>
      <c r="E50" s="5">
        <v>141</v>
      </c>
      <c r="F50" s="13">
        <v>12</v>
      </c>
      <c r="G50" s="5">
        <v>139</v>
      </c>
      <c r="H50" s="13">
        <v>7</v>
      </c>
      <c r="I50" s="5">
        <v>3</v>
      </c>
      <c r="J50" s="13">
        <v>11</v>
      </c>
      <c r="K50" s="5"/>
      <c r="L50" s="6">
        <v>41555</v>
      </c>
      <c r="M50" s="4" t="s">
        <v>490</v>
      </c>
      <c r="N50" s="4" t="s">
        <v>30</v>
      </c>
      <c r="O50" s="6">
        <v>41761</v>
      </c>
      <c r="P50" s="7">
        <v>23</v>
      </c>
      <c r="Q50" s="4" t="s">
        <v>11</v>
      </c>
      <c r="R50" s="4" t="s">
        <v>99</v>
      </c>
      <c r="S50" s="4" t="s">
        <v>13</v>
      </c>
      <c r="T50" s="5"/>
      <c r="U50" s="5" t="s">
        <v>239</v>
      </c>
      <c r="V50" s="5" t="s">
        <v>459</v>
      </c>
      <c r="W50" s="5" t="s">
        <v>275</v>
      </c>
      <c r="X50" s="5" t="s">
        <v>207</v>
      </c>
      <c r="Y50" s="5" t="s">
        <v>10</v>
      </c>
      <c r="Z50" s="5" t="s">
        <v>10</v>
      </c>
      <c r="AA50" s="5" t="s">
        <v>481</v>
      </c>
      <c r="AB50" s="8">
        <v>41426</v>
      </c>
      <c r="AC50" s="5" t="s">
        <v>341</v>
      </c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 x14ac:dyDescent="0.25">
      <c r="A51" s="4" t="s">
        <v>66</v>
      </c>
      <c r="B51" s="4" t="s">
        <v>67</v>
      </c>
      <c r="C51" s="4">
        <v>3.968</v>
      </c>
      <c r="D51" s="4">
        <v>3.8730000000000002</v>
      </c>
      <c r="E51" s="5">
        <v>155</v>
      </c>
      <c r="F51" s="13">
        <v>66</v>
      </c>
      <c r="G51" s="5">
        <v>152</v>
      </c>
      <c r="H51" s="13">
        <v>49</v>
      </c>
      <c r="I51" s="5">
        <v>4.5</v>
      </c>
      <c r="J51" s="13">
        <v>78</v>
      </c>
      <c r="K51" s="5"/>
      <c r="L51" s="6">
        <v>41668</v>
      </c>
      <c r="M51" s="4" t="s">
        <v>191</v>
      </c>
      <c r="N51" s="4" t="s">
        <v>10</v>
      </c>
      <c r="O51" s="6">
        <v>41743</v>
      </c>
      <c r="P51" s="7">
        <v>25</v>
      </c>
      <c r="Q51" s="4" t="s">
        <v>11</v>
      </c>
      <c r="R51" s="4" t="s">
        <v>16</v>
      </c>
      <c r="S51" s="4" t="s">
        <v>13</v>
      </c>
      <c r="T51" s="5" t="s">
        <v>10</v>
      </c>
      <c r="U51" s="5" t="s">
        <v>277</v>
      </c>
      <c r="V51" s="5" t="s">
        <v>458</v>
      </c>
      <c r="W51" s="5" t="s">
        <v>279</v>
      </c>
      <c r="X51" s="5" t="s">
        <v>278</v>
      </c>
      <c r="Y51" s="5" t="s">
        <v>10</v>
      </c>
      <c r="Z51" s="5" t="s">
        <v>10</v>
      </c>
      <c r="AA51" s="5" t="s">
        <v>276</v>
      </c>
      <c r="AB51" s="8">
        <v>40878</v>
      </c>
      <c r="AC51" s="5" t="s">
        <v>204</v>
      </c>
      <c r="AD51" s="5"/>
      <c r="AE51" s="5"/>
      <c r="AF51" s="5"/>
      <c r="AG51" s="5" t="s">
        <v>10</v>
      </c>
      <c r="AH51" s="5"/>
      <c r="AI51" s="5"/>
      <c r="AJ51" s="5" t="s">
        <v>39</v>
      </c>
      <c r="AK51" s="5"/>
      <c r="AL51" s="5"/>
      <c r="AM51" s="5"/>
    </row>
    <row r="52" spans="1:39" x14ac:dyDescent="0.25">
      <c r="A52" s="4" t="s">
        <v>43</v>
      </c>
      <c r="B52" s="4" t="s">
        <v>44</v>
      </c>
      <c r="C52" s="4">
        <v>4</v>
      </c>
      <c r="D52" s="4">
        <v>3.91</v>
      </c>
      <c r="E52" s="5">
        <v>155</v>
      </c>
      <c r="F52" s="13">
        <v>66</v>
      </c>
      <c r="G52" s="5">
        <v>151</v>
      </c>
      <c r="H52" s="13">
        <v>45</v>
      </c>
      <c r="I52" s="5">
        <v>3.5</v>
      </c>
      <c r="J52" s="13">
        <v>35</v>
      </c>
      <c r="K52" s="5"/>
      <c r="L52" s="6">
        <v>41684</v>
      </c>
      <c r="M52" s="4" t="s">
        <v>190</v>
      </c>
      <c r="N52" s="4" t="s">
        <v>45</v>
      </c>
      <c r="O52" s="6">
        <v>41719</v>
      </c>
      <c r="P52" s="7">
        <v>24</v>
      </c>
      <c r="Q52" s="4" t="s">
        <v>11</v>
      </c>
      <c r="R52" s="4" t="s">
        <v>16</v>
      </c>
      <c r="S52" s="4" t="s">
        <v>13</v>
      </c>
      <c r="T52" s="5" t="s">
        <v>201</v>
      </c>
      <c r="U52" s="5" t="s">
        <v>271</v>
      </c>
      <c r="V52" s="5" t="s">
        <v>458</v>
      </c>
      <c r="W52" s="5" t="s">
        <v>272</v>
      </c>
      <c r="X52" s="5" t="s">
        <v>207</v>
      </c>
      <c r="Y52" s="5" t="s">
        <v>10</v>
      </c>
      <c r="Z52" s="5" t="s">
        <v>10</v>
      </c>
      <c r="AA52" s="5" t="s">
        <v>270</v>
      </c>
      <c r="AB52" s="8">
        <v>41244</v>
      </c>
      <c r="AC52" s="5" t="s">
        <v>266</v>
      </c>
      <c r="AD52" s="5"/>
      <c r="AE52" s="5" t="s">
        <v>269</v>
      </c>
      <c r="AF52" s="5"/>
      <c r="AG52" s="5" t="s">
        <v>10</v>
      </c>
      <c r="AH52" s="5"/>
      <c r="AI52" s="5"/>
      <c r="AJ52" s="5" t="s">
        <v>39</v>
      </c>
      <c r="AK52" s="5"/>
      <c r="AL52" s="5"/>
      <c r="AM52" s="5"/>
    </row>
    <row r="53" spans="1:39" x14ac:dyDescent="0.25">
      <c r="A53" s="4" t="s">
        <v>87</v>
      </c>
      <c r="B53" s="4" t="s">
        <v>88</v>
      </c>
      <c r="C53" s="4">
        <v>3.081</v>
      </c>
      <c r="D53" s="4">
        <v>3.1349999999999998</v>
      </c>
      <c r="E53" s="5">
        <v>149</v>
      </c>
      <c r="F53" s="13" t="s">
        <v>445</v>
      </c>
      <c r="G53" s="5">
        <v>143</v>
      </c>
      <c r="H53" s="13" t="s">
        <v>453</v>
      </c>
      <c r="I53" s="5">
        <v>4</v>
      </c>
      <c r="J53" s="13" t="s">
        <v>456</v>
      </c>
      <c r="K53" s="5"/>
      <c r="L53" s="6">
        <v>41666</v>
      </c>
      <c r="M53" s="4" t="s">
        <v>190</v>
      </c>
      <c r="N53" s="4" t="s">
        <v>10</v>
      </c>
      <c r="O53" s="6">
        <v>41754</v>
      </c>
      <c r="P53" s="7">
        <v>22</v>
      </c>
      <c r="Q53" s="4" t="s">
        <v>11</v>
      </c>
      <c r="R53" s="4" t="s">
        <v>16</v>
      </c>
      <c r="S53" s="4" t="s">
        <v>13</v>
      </c>
      <c r="T53" s="5" t="s">
        <v>10</v>
      </c>
      <c r="U53" s="5" t="s">
        <v>267</v>
      </c>
      <c r="V53" s="5" t="s">
        <v>458</v>
      </c>
      <c r="W53" s="5" t="s">
        <v>268</v>
      </c>
      <c r="X53" s="5" t="s">
        <v>263</v>
      </c>
      <c r="Y53" s="5" t="s">
        <v>10</v>
      </c>
      <c r="Z53" s="5" t="s">
        <v>10</v>
      </c>
      <c r="AA53" s="5" t="s">
        <v>499</v>
      </c>
      <c r="AB53" s="8">
        <v>41760</v>
      </c>
      <c r="AC53" s="5" t="s">
        <v>266</v>
      </c>
      <c r="AD53" s="5"/>
      <c r="AE53" s="5" t="s">
        <v>265</v>
      </c>
      <c r="AF53" s="5"/>
      <c r="AG53" s="5" t="s">
        <v>10</v>
      </c>
      <c r="AH53" s="5"/>
      <c r="AI53" s="5"/>
      <c r="AJ53" s="5" t="s">
        <v>39</v>
      </c>
      <c r="AK53" s="5"/>
      <c r="AL53" s="5"/>
      <c r="AM53" s="5"/>
    </row>
    <row r="54" spans="1:39" x14ac:dyDescent="0.25">
      <c r="A54" s="4" t="s">
        <v>146</v>
      </c>
      <c r="B54" s="4" t="s">
        <v>147</v>
      </c>
      <c r="C54" s="4">
        <v>3.085</v>
      </c>
      <c r="D54" s="4">
        <v>2.5339999999999998</v>
      </c>
      <c r="E54" s="5">
        <v>151</v>
      </c>
      <c r="F54" s="13">
        <v>49</v>
      </c>
      <c r="G54" s="5">
        <v>146</v>
      </c>
      <c r="H54" s="13">
        <v>27</v>
      </c>
      <c r="I54" s="5">
        <v>4</v>
      </c>
      <c r="J54" s="13">
        <v>49</v>
      </c>
      <c r="K54" s="5"/>
      <c r="L54" s="6">
        <v>41688</v>
      </c>
      <c r="M54" s="4" t="s">
        <v>191</v>
      </c>
      <c r="N54" s="4" t="s">
        <v>10</v>
      </c>
      <c r="O54" s="6">
        <v>41801</v>
      </c>
      <c r="P54" s="7">
        <v>25</v>
      </c>
      <c r="Q54" s="4" t="s">
        <v>11</v>
      </c>
      <c r="R54" s="4" t="s">
        <v>84</v>
      </c>
      <c r="S54" s="4" t="s">
        <v>13</v>
      </c>
      <c r="T54" s="5" t="s">
        <v>10</v>
      </c>
      <c r="U54" s="5" t="s">
        <v>262</v>
      </c>
      <c r="V54" s="5" t="s">
        <v>458</v>
      </c>
      <c r="W54" s="5" t="s">
        <v>264</v>
      </c>
      <c r="X54" s="5" t="s">
        <v>263</v>
      </c>
      <c r="Y54" s="5" t="s">
        <v>10</v>
      </c>
      <c r="Z54" s="5" t="s">
        <v>10</v>
      </c>
      <c r="AA54" s="5" t="s">
        <v>225</v>
      </c>
      <c r="AB54" s="8">
        <v>41061</v>
      </c>
      <c r="AC54" s="5" t="s">
        <v>261</v>
      </c>
      <c r="AD54" s="5"/>
      <c r="AE54" s="5" t="s">
        <v>260</v>
      </c>
      <c r="AF54" s="5"/>
      <c r="AG54" s="5" t="s">
        <v>201</v>
      </c>
      <c r="AH54" s="5" t="s">
        <v>259</v>
      </c>
      <c r="AI54" s="5" t="s">
        <v>258</v>
      </c>
      <c r="AJ54" s="5" t="s">
        <v>39</v>
      </c>
      <c r="AK54" s="5"/>
      <c r="AL54" s="5"/>
      <c r="AM54" s="5"/>
    </row>
    <row r="55" spans="1:39" x14ac:dyDescent="0.25">
      <c r="A55" s="4" t="s">
        <v>124</v>
      </c>
      <c r="B55" s="4" t="s">
        <v>125</v>
      </c>
      <c r="C55" s="4">
        <v>3.2240000000000002</v>
      </c>
      <c r="D55" s="4">
        <v>3.35</v>
      </c>
      <c r="E55" s="5">
        <v>158</v>
      </c>
      <c r="F55" s="13">
        <v>78</v>
      </c>
      <c r="G55" s="5">
        <v>150</v>
      </c>
      <c r="H55" s="13">
        <v>41</v>
      </c>
      <c r="I55" s="5">
        <v>4</v>
      </c>
      <c r="J55" s="13">
        <v>54</v>
      </c>
      <c r="K55" s="5"/>
      <c r="L55" s="6">
        <v>41688</v>
      </c>
      <c r="M55" s="4" t="s">
        <v>190</v>
      </c>
      <c r="N55" s="4" t="s">
        <v>30</v>
      </c>
      <c r="O55" s="6">
        <v>41769</v>
      </c>
      <c r="P55" s="7">
        <v>25</v>
      </c>
      <c r="Q55" s="4" t="s">
        <v>11</v>
      </c>
      <c r="R55" s="4" t="s">
        <v>16</v>
      </c>
      <c r="S55" s="4" t="s">
        <v>13</v>
      </c>
      <c r="T55" s="5" t="s">
        <v>10</v>
      </c>
      <c r="U55" s="5" t="s">
        <v>256</v>
      </c>
      <c r="V55" s="5" t="s">
        <v>459</v>
      </c>
      <c r="W55" s="5" t="s">
        <v>257</v>
      </c>
      <c r="X55" s="5" t="s">
        <v>207</v>
      </c>
      <c r="Y55" s="5" t="s">
        <v>10</v>
      </c>
      <c r="Z55" s="5" t="s">
        <v>10</v>
      </c>
      <c r="AA55" s="5" t="s">
        <v>255</v>
      </c>
      <c r="AB55" s="8">
        <v>40695</v>
      </c>
      <c r="AC55" s="5" t="s">
        <v>254</v>
      </c>
      <c r="AD55" s="5"/>
      <c r="AE55" s="5"/>
      <c r="AF55" s="5"/>
      <c r="AG55" s="5" t="s">
        <v>10</v>
      </c>
      <c r="AH55" s="5"/>
      <c r="AI55" s="5"/>
      <c r="AJ55" s="5" t="s">
        <v>39</v>
      </c>
      <c r="AK55" s="5"/>
      <c r="AL55" s="5"/>
      <c r="AM55" s="5"/>
    </row>
    <row r="56" spans="1:39" x14ac:dyDescent="0.25">
      <c r="A56" s="4" t="s">
        <v>105</v>
      </c>
      <c r="B56" s="4" t="s">
        <v>106</v>
      </c>
      <c r="C56" s="4" t="s">
        <v>444</v>
      </c>
      <c r="D56" s="4" t="s">
        <v>444</v>
      </c>
      <c r="E56" s="5">
        <v>149</v>
      </c>
      <c r="F56" s="13">
        <v>40</v>
      </c>
      <c r="G56" s="5">
        <v>148</v>
      </c>
      <c r="H56" s="13">
        <v>33</v>
      </c>
      <c r="I56" s="5">
        <v>3.5</v>
      </c>
      <c r="J56" s="13">
        <v>35</v>
      </c>
      <c r="K56" s="5"/>
      <c r="L56" s="6">
        <v>41674</v>
      </c>
      <c r="M56" s="4" t="s">
        <v>190</v>
      </c>
      <c r="N56" s="4" t="s">
        <v>30</v>
      </c>
      <c r="O56" s="6">
        <v>41761</v>
      </c>
      <c r="P56" s="7">
        <v>29</v>
      </c>
      <c r="Q56" s="4" t="s">
        <v>11</v>
      </c>
      <c r="R56" s="4" t="s">
        <v>16</v>
      </c>
      <c r="S56" s="4" t="s">
        <v>13</v>
      </c>
      <c r="T56" s="5" t="s">
        <v>10</v>
      </c>
      <c r="U56" s="5" t="s">
        <v>239</v>
      </c>
      <c r="V56" s="5" t="s">
        <v>459</v>
      </c>
      <c r="W56" s="5" t="s">
        <v>227</v>
      </c>
      <c r="X56" s="5" t="s">
        <v>207</v>
      </c>
      <c r="Y56" s="5" t="s">
        <v>10</v>
      </c>
      <c r="Z56" s="5" t="s">
        <v>10</v>
      </c>
      <c r="AA56" s="5" t="s">
        <v>251</v>
      </c>
      <c r="AB56" s="8">
        <v>40057</v>
      </c>
      <c r="AC56" s="5" t="s">
        <v>250</v>
      </c>
      <c r="AD56" s="5" t="s">
        <v>249</v>
      </c>
      <c r="AE56" s="5"/>
      <c r="AF56" s="5"/>
      <c r="AG56" s="5" t="s">
        <v>10</v>
      </c>
      <c r="AH56" s="5"/>
      <c r="AI56" s="5"/>
      <c r="AJ56" s="5" t="s">
        <v>39</v>
      </c>
      <c r="AK56" s="5"/>
      <c r="AL56" s="5"/>
      <c r="AM56" s="5"/>
    </row>
    <row r="57" spans="1:39" x14ac:dyDescent="0.25">
      <c r="A57" s="4" t="s">
        <v>33</v>
      </c>
      <c r="B57" s="4" t="s">
        <v>34</v>
      </c>
      <c r="C57" s="4">
        <v>2.9420000000000002</v>
      </c>
      <c r="D57" s="4">
        <v>2.71</v>
      </c>
      <c r="E57" s="5">
        <v>154</v>
      </c>
      <c r="F57" s="13">
        <v>62</v>
      </c>
      <c r="G57" s="5">
        <v>150</v>
      </c>
      <c r="H57" s="13">
        <v>41</v>
      </c>
      <c r="I57" s="5">
        <v>3.5</v>
      </c>
      <c r="J57" s="13">
        <v>35</v>
      </c>
      <c r="K57" s="5"/>
      <c r="L57" s="6">
        <v>41688</v>
      </c>
      <c r="M57" s="4" t="s">
        <v>190</v>
      </c>
      <c r="N57" s="4" t="s">
        <v>10</v>
      </c>
      <c r="O57" s="6">
        <v>41717</v>
      </c>
      <c r="P57" s="7">
        <v>24</v>
      </c>
      <c r="Q57" s="4" t="s">
        <v>11</v>
      </c>
      <c r="R57" s="4" t="s">
        <v>16</v>
      </c>
      <c r="S57" s="4" t="s">
        <v>13</v>
      </c>
      <c r="T57" s="5" t="s">
        <v>201</v>
      </c>
      <c r="U57" s="5" t="s">
        <v>242</v>
      </c>
      <c r="V57" s="5" t="s">
        <v>458</v>
      </c>
      <c r="W57" s="5" t="s">
        <v>243</v>
      </c>
      <c r="X57" s="5" t="s">
        <v>215</v>
      </c>
      <c r="Y57" s="5" t="s">
        <v>10</v>
      </c>
      <c r="Z57" s="5" t="s">
        <v>10</v>
      </c>
      <c r="AA57" s="5" t="s">
        <v>241</v>
      </c>
      <c r="AB57" s="8">
        <v>40695</v>
      </c>
      <c r="AC57" s="5" t="s">
        <v>204</v>
      </c>
      <c r="AD57" s="5"/>
      <c r="AE57" s="5"/>
      <c r="AF57" s="5"/>
      <c r="AG57" s="5" t="s">
        <v>10</v>
      </c>
      <c r="AH57" s="5"/>
      <c r="AI57" s="5"/>
      <c r="AJ57" s="5" t="s">
        <v>39</v>
      </c>
      <c r="AK57" s="5"/>
      <c r="AL57" s="5"/>
      <c r="AM57" s="5"/>
    </row>
    <row r="58" spans="1:39" x14ac:dyDescent="0.25">
      <c r="A58" s="4" t="s">
        <v>74</v>
      </c>
      <c r="B58" s="4" t="s">
        <v>75</v>
      </c>
      <c r="C58" s="4" t="s">
        <v>444</v>
      </c>
      <c r="D58" s="4" t="s">
        <v>444</v>
      </c>
      <c r="E58" s="5">
        <v>157</v>
      </c>
      <c r="F58" s="13" t="s">
        <v>448</v>
      </c>
      <c r="G58" s="5">
        <v>152</v>
      </c>
      <c r="H58" s="13" t="s">
        <v>454</v>
      </c>
      <c r="I58" s="5">
        <v>4.5</v>
      </c>
      <c r="J58" s="13" t="s">
        <v>457</v>
      </c>
      <c r="K58" s="5"/>
      <c r="L58" s="6">
        <v>41674</v>
      </c>
      <c r="M58" s="4" t="s">
        <v>190</v>
      </c>
      <c r="N58" s="4" t="s">
        <v>30</v>
      </c>
      <c r="O58" s="6">
        <v>41749</v>
      </c>
      <c r="P58" s="7">
        <v>33</v>
      </c>
      <c r="Q58" s="4" t="s">
        <v>19</v>
      </c>
      <c r="R58" s="4" t="s">
        <v>16</v>
      </c>
      <c r="S58" s="4" t="s">
        <v>13</v>
      </c>
      <c r="T58" s="5" t="s">
        <v>10</v>
      </c>
      <c r="U58" s="5" t="s">
        <v>239</v>
      </c>
      <c r="V58" s="5" t="s">
        <v>459</v>
      </c>
      <c r="W58" s="5" t="s">
        <v>240</v>
      </c>
      <c r="X58" s="5" t="s">
        <v>207</v>
      </c>
      <c r="Y58" s="5" t="s">
        <v>10</v>
      </c>
      <c r="Z58" s="5" t="s">
        <v>10</v>
      </c>
      <c r="AA58" s="5" t="s">
        <v>382</v>
      </c>
      <c r="AB58" s="8">
        <v>41791</v>
      </c>
      <c r="AC58" s="5" t="s">
        <v>238</v>
      </c>
      <c r="AD58" s="5"/>
      <c r="AE58" s="5"/>
      <c r="AF58" s="5"/>
      <c r="AG58" s="5" t="s">
        <v>10</v>
      </c>
      <c r="AH58" s="5"/>
      <c r="AI58" s="5"/>
      <c r="AJ58" s="5" t="s">
        <v>39</v>
      </c>
      <c r="AK58" s="5"/>
      <c r="AL58" s="5"/>
      <c r="AM58" s="5"/>
    </row>
    <row r="59" spans="1:39" x14ac:dyDescent="0.25">
      <c r="A59" s="4" t="s">
        <v>122</v>
      </c>
      <c r="B59" s="4" t="s">
        <v>123</v>
      </c>
      <c r="C59" s="4">
        <v>3.7280000000000002</v>
      </c>
      <c r="D59" s="4">
        <v>3.7559999999999998</v>
      </c>
      <c r="E59" s="5">
        <v>157</v>
      </c>
      <c r="F59" s="13">
        <v>73</v>
      </c>
      <c r="G59" s="5">
        <v>149</v>
      </c>
      <c r="H59" s="13">
        <v>37</v>
      </c>
      <c r="I59" s="5">
        <v>4.5</v>
      </c>
      <c r="J59" s="13">
        <v>78</v>
      </c>
      <c r="K59" s="5"/>
      <c r="L59" s="6">
        <v>41666</v>
      </c>
      <c r="M59" s="4" t="s">
        <v>191</v>
      </c>
      <c r="N59" s="4" t="s">
        <v>10</v>
      </c>
      <c r="O59" s="6">
        <v>41768</v>
      </c>
      <c r="P59" s="7">
        <v>23</v>
      </c>
      <c r="Q59" s="4" t="s">
        <v>11</v>
      </c>
      <c r="R59" s="4" t="s">
        <v>12</v>
      </c>
      <c r="S59" s="4" t="s">
        <v>13</v>
      </c>
      <c r="T59" s="5" t="s">
        <v>10</v>
      </c>
      <c r="U59" s="5" t="s">
        <v>235</v>
      </c>
      <c r="V59" s="5" t="s">
        <v>462</v>
      </c>
      <c r="W59" s="5" t="s">
        <v>237</v>
      </c>
      <c r="X59" s="5" t="s">
        <v>236</v>
      </c>
      <c r="Y59" s="5" t="s">
        <v>10</v>
      </c>
      <c r="Z59" s="5" t="s">
        <v>10</v>
      </c>
      <c r="AA59" s="5" t="s">
        <v>225</v>
      </c>
      <c r="AB59" s="8">
        <v>41395</v>
      </c>
      <c r="AC59" s="5" t="s">
        <v>204</v>
      </c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x14ac:dyDescent="0.25">
      <c r="A60" s="4" t="s">
        <v>118</v>
      </c>
      <c r="B60" s="4" t="s">
        <v>119</v>
      </c>
      <c r="C60" s="4">
        <v>3.1469999999999998</v>
      </c>
      <c r="D60" s="4">
        <v>2.9089999999999998</v>
      </c>
      <c r="E60" s="5">
        <v>153</v>
      </c>
      <c r="F60" s="13">
        <v>58</v>
      </c>
      <c r="G60" s="5">
        <v>145</v>
      </c>
      <c r="H60" s="13">
        <v>22</v>
      </c>
      <c r="I60" s="5">
        <v>4</v>
      </c>
      <c r="J60" s="13">
        <v>54</v>
      </c>
      <c r="K60" s="5"/>
      <c r="L60" s="6">
        <v>41688</v>
      </c>
      <c r="M60" s="4" t="s">
        <v>190</v>
      </c>
      <c r="N60" s="4" t="s">
        <v>30</v>
      </c>
      <c r="O60" s="6">
        <v>41765</v>
      </c>
      <c r="P60" s="7">
        <v>55</v>
      </c>
      <c r="Q60" s="4" t="s">
        <v>11</v>
      </c>
      <c r="R60" s="4" t="s">
        <v>16</v>
      </c>
      <c r="S60" s="4" t="s">
        <v>13</v>
      </c>
      <c r="T60" s="5" t="s">
        <v>10</v>
      </c>
      <c r="U60" s="5" t="s">
        <v>233</v>
      </c>
      <c r="V60" s="5" t="s">
        <v>458</v>
      </c>
      <c r="W60" s="5" t="s">
        <v>234</v>
      </c>
      <c r="X60" s="5" t="s">
        <v>207</v>
      </c>
      <c r="Y60" s="5" t="s">
        <v>10</v>
      </c>
      <c r="Z60" s="5" t="s">
        <v>10</v>
      </c>
      <c r="AA60" s="5" t="s">
        <v>232</v>
      </c>
      <c r="AB60" s="8">
        <v>30286</v>
      </c>
      <c r="AC60" s="5"/>
      <c r="AD60" s="5" t="s">
        <v>231</v>
      </c>
      <c r="AE60" s="5" t="s">
        <v>230</v>
      </c>
      <c r="AF60" s="5"/>
      <c r="AG60" s="5" t="s">
        <v>10</v>
      </c>
      <c r="AH60" s="5"/>
      <c r="AI60" s="5"/>
      <c r="AJ60" s="5" t="s">
        <v>39</v>
      </c>
      <c r="AK60" s="5"/>
      <c r="AL60" s="5"/>
      <c r="AM60" s="5"/>
    </row>
    <row r="61" spans="1:39" x14ac:dyDescent="0.25">
      <c r="A61" s="4" t="s">
        <v>142</v>
      </c>
      <c r="B61" s="4" t="s">
        <v>143</v>
      </c>
      <c r="C61" s="4">
        <v>2.645</v>
      </c>
      <c r="D61" s="4">
        <v>2.76</v>
      </c>
      <c r="E61" s="5">
        <v>144</v>
      </c>
      <c r="F61" s="13">
        <v>21</v>
      </c>
      <c r="G61" s="5">
        <v>146</v>
      </c>
      <c r="H61" s="13">
        <v>25</v>
      </c>
      <c r="I61" s="5">
        <v>3</v>
      </c>
      <c r="J61" s="13">
        <v>14</v>
      </c>
      <c r="K61" s="5"/>
      <c r="L61" s="6">
        <v>41772</v>
      </c>
      <c r="M61" s="4" t="s">
        <v>190</v>
      </c>
      <c r="N61" s="4" t="s">
        <v>30</v>
      </c>
      <c r="O61" s="6">
        <v>41794</v>
      </c>
      <c r="P61" s="7">
        <v>23</v>
      </c>
      <c r="Q61" s="4" t="s">
        <v>11</v>
      </c>
      <c r="R61" s="4" t="s">
        <v>16</v>
      </c>
      <c r="S61" s="4" t="s">
        <v>13</v>
      </c>
      <c r="T61" s="5" t="s">
        <v>10</v>
      </c>
      <c r="U61" s="5" t="s">
        <v>228</v>
      </c>
      <c r="V61" s="5" t="s">
        <v>462</v>
      </c>
      <c r="W61" s="5" t="s">
        <v>229</v>
      </c>
      <c r="X61" s="5" t="s">
        <v>207</v>
      </c>
      <c r="Y61" s="5" t="s">
        <v>10</v>
      </c>
      <c r="Z61" s="5" t="s">
        <v>10</v>
      </c>
      <c r="AA61" s="5" t="s">
        <v>225</v>
      </c>
      <c r="AB61" s="8">
        <v>41395</v>
      </c>
      <c r="AC61" s="5" t="s">
        <v>194</v>
      </c>
      <c r="AD61" s="5"/>
      <c r="AE61" s="5"/>
      <c r="AF61" s="5"/>
      <c r="AG61" s="5" t="s">
        <v>10</v>
      </c>
      <c r="AH61" s="5"/>
      <c r="AI61" s="5"/>
      <c r="AJ61" s="5" t="s">
        <v>39</v>
      </c>
      <c r="AK61" s="5"/>
      <c r="AL61" s="5"/>
      <c r="AM61" s="5"/>
    </row>
    <row r="62" spans="1:39" x14ac:dyDescent="0.25">
      <c r="A62" s="4" t="s">
        <v>82</v>
      </c>
      <c r="B62" s="4" t="s">
        <v>83</v>
      </c>
      <c r="C62" s="4">
        <v>3.5720000000000001</v>
      </c>
      <c r="D62" s="4">
        <v>3.25</v>
      </c>
      <c r="E62" s="5">
        <v>155</v>
      </c>
      <c r="F62" s="13">
        <v>66</v>
      </c>
      <c r="G62" s="5">
        <v>146</v>
      </c>
      <c r="H62" s="13">
        <v>25</v>
      </c>
      <c r="I62" s="5">
        <v>3.5</v>
      </c>
      <c r="J62" s="13">
        <v>35</v>
      </c>
      <c r="K62" s="5"/>
      <c r="L62" s="6">
        <v>41632</v>
      </c>
      <c r="M62" s="4" t="s">
        <v>190</v>
      </c>
      <c r="N62" s="4" t="s">
        <v>30</v>
      </c>
      <c r="O62" s="6">
        <v>41753</v>
      </c>
      <c r="P62" s="7">
        <v>24</v>
      </c>
      <c r="Q62" s="4" t="s">
        <v>11</v>
      </c>
      <c r="R62" s="4" t="s">
        <v>84</v>
      </c>
      <c r="S62" s="4" t="s">
        <v>13</v>
      </c>
      <c r="T62" s="5" t="s">
        <v>10</v>
      </c>
      <c r="U62" s="5" t="s">
        <v>226</v>
      </c>
      <c r="V62" s="5" t="s">
        <v>464</v>
      </c>
      <c r="W62" s="5" t="s">
        <v>227</v>
      </c>
      <c r="X62" s="5" t="s">
        <v>207</v>
      </c>
      <c r="Y62" s="5" t="s">
        <v>10</v>
      </c>
      <c r="Z62" s="5" t="s">
        <v>10</v>
      </c>
      <c r="AA62" s="5" t="s">
        <v>225</v>
      </c>
      <c r="AB62" s="8">
        <v>41760</v>
      </c>
      <c r="AC62" s="17" t="s">
        <v>204</v>
      </c>
      <c r="AD62" s="5"/>
      <c r="AE62" s="5"/>
      <c r="AF62" s="5"/>
      <c r="AG62" s="5" t="s">
        <v>201</v>
      </c>
      <c r="AH62" s="5" t="s">
        <v>224</v>
      </c>
      <c r="AI62" s="5" t="s">
        <v>223</v>
      </c>
      <c r="AJ62" s="5" t="s">
        <v>39</v>
      </c>
      <c r="AK62" s="5"/>
      <c r="AL62" s="5"/>
      <c r="AM62" s="5"/>
    </row>
    <row r="63" spans="1:39" x14ac:dyDescent="0.25">
      <c r="A63" s="4" t="s">
        <v>160</v>
      </c>
      <c r="B63" s="4" t="s">
        <v>161</v>
      </c>
      <c r="C63" s="4">
        <v>3.6</v>
      </c>
      <c r="D63" s="4">
        <v>3.46</v>
      </c>
      <c r="E63" s="5">
        <v>154</v>
      </c>
      <c r="F63" s="13">
        <v>62</v>
      </c>
      <c r="G63" s="5">
        <v>152</v>
      </c>
      <c r="H63" s="13">
        <v>49</v>
      </c>
      <c r="I63" s="5">
        <v>4.5</v>
      </c>
      <c r="J63" s="13">
        <v>78</v>
      </c>
      <c r="K63" s="5"/>
      <c r="L63" s="6">
        <v>41827</v>
      </c>
      <c r="M63" s="4" t="s">
        <v>190</v>
      </c>
      <c r="N63" s="4" t="s">
        <v>30</v>
      </c>
      <c r="O63" s="6">
        <v>41841</v>
      </c>
      <c r="P63" s="7">
        <v>30</v>
      </c>
      <c r="Q63" s="4" t="s">
        <v>11</v>
      </c>
      <c r="R63" s="4" t="s">
        <v>16</v>
      </c>
      <c r="S63" s="4" t="s">
        <v>13</v>
      </c>
      <c r="T63" s="5" t="s">
        <v>10</v>
      </c>
      <c r="U63" s="5" t="s">
        <v>221</v>
      </c>
      <c r="V63" s="5" t="s">
        <v>464</v>
      </c>
      <c r="W63" s="5" t="s">
        <v>222</v>
      </c>
      <c r="X63" s="5" t="s">
        <v>207</v>
      </c>
      <c r="Y63" s="5" t="s">
        <v>10</v>
      </c>
      <c r="Z63" s="5" t="s">
        <v>10</v>
      </c>
      <c r="AA63" s="5" t="s">
        <v>220</v>
      </c>
      <c r="AB63" s="8">
        <v>39203</v>
      </c>
      <c r="AC63" s="5" t="s">
        <v>204</v>
      </c>
      <c r="AD63" s="5"/>
      <c r="AE63" s="5"/>
      <c r="AF63" s="5"/>
      <c r="AG63" s="5" t="s">
        <v>10</v>
      </c>
      <c r="AH63" s="5"/>
      <c r="AI63" s="5"/>
      <c r="AJ63" s="5" t="s">
        <v>39</v>
      </c>
      <c r="AK63" s="5"/>
      <c r="AL63" s="5"/>
      <c r="AM63" s="5"/>
    </row>
    <row r="64" spans="1:39" x14ac:dyDescent="0.25">
      <c r="A64" s="4" t="s">
        <v>62</v>
      </c>
      <c r="B64" s="4" t="s">
        <v>63</v>
      </c>
      <c r="C64" s="4">
        <v>3.9969999999999999</v>
      </c>
      <c r="D64" s="4">
        <v>2.39</v>
      </c>
      <c r="E64" s="5">
        <v>161</v>
      </c>
      <c r="F64" s="13">
        <v>87</v>
      </c>
      <c r="G64" s="5">
        <v>153</v>
      </c>
      <c r="H64" s="13">
        <v>53</v>
      </c>
      <c r="I64" s="5">
        <v>5.5</v>
      </c>
      <c r="J64" s="13">
        <v>97</v>
      </c>
      <c r="K64" s="5"/>
      <c r="L64" s="6">
        <v>41652</v>
      </c>
      <c r="M64" s="4" t="s">
        <v>190</v>
      </c>
      <c r="N64" s="4" t="s">
        <v>30</v>
      </c>
      <c r="O64" s="6">
        <v>41741</v>
      </c>
      <c r="P64" s="7">
        <v>29</v>
      </c>
      <c r="Q64" s="4" t="s">
        <v>19</v>
      </c>
      <c r="R64" s="4" t="s">
        <v>16</v>
      </c>
      <c r="S64" s="4" t="s">
        <v>13</v>
      </c>
      <c r="T64" s="5" t="s">
        <v>10</v>
      </c>
      <c r="U64" s="5" t="s">
        <v>218</v>
      </c>
      <c r="V64" s="5" t="s">
        <v>459</v>
      </c>
      <c r="W64" s="5" t="s">
        <v>219</v>
      </c>
      <c r="X64" s="5" t="s">
        <v>207</v>
      </c>
      <c r="Y64" s="5" t="s">
        <v>10</v>
      </c>
      <c r="Z64" s="5" t="s">
        <v>10</v>
      </c>
      <c r="AA64" s="5" t="s">
        <v>217</v>
      </c>
      <c r="AB64" s="8">
        <v>40603</v>
      </c>
      <c r="AC64" s="5" t="s">
        <v>209</v>
      </c>
      <c r="AD64" s="5"/>
      <c r="AE64" s="5"/>
      <c r="AF64" s="5"/>
      <c r="AG64" s="5" t="s">
        <v>10</v>
      </c>
      <c r="AH64" s="5"/>
      <c r="AI64" s="5"/>
      <c r="AJ64" s="5" t="s">
        <v>39</v>
      </c>
      <c r="AK64" s="5"/>
      <c r="AL64" s="5"/>
      <c r="AM64" s="5"/>
    </row>
    <row r="65" spans="1:39" x14ac:dyDescent="0.25">
      <c r="A65" s="4" t="s">
        <v>556</v>
      </c>
      <c r="B65" s="4" t="s">
        <v>59</v>
      </c>
      <c r="C65" s="4">
        <v>2.9169999999999998</v>
      </c>
      <c r="D65" s="4">
        <v>2.91</v>
      </c>
      <c r="E65" s="5">
        <v>155</v>
      </c>
      <c r="F65" s="13">
        <v>66</v>
      </c>
      <c r="G65" s="5">
        <v>151</v>
      </c>
      <c r="H65" s="13">
        <v>45</v>
      </c>
      <c r="I65" s="5">
        <v>4</v>
      </c>
      <c r="J65" s="13">
        <v>54</v>
      </c>
      <c r="K65" s="5"/>
      <c r="L65" s="6">
        <v>41673</v>
      </c>
      <c r="M65" s="4" t="s">
        <v>190</v>
      </c>
      <c r="N65" s="4" t="s">
        <v>30</v>
      </c>
      <c r="O65" s="6">
        <v>41738</v>
      </c>
      <c r="P65" s="7">
        <v>27</v>
      </c>
      <c r="Q65" s="4" t="s">
        <v>11</v>
      </c>
      <c r="R65" s="4" t="s">
        <v>16</v>
      </c>
      <c r="S65" s="4" t="s">
        <v>13</v>
      </c>
      <c r="T65" s="5" t="s">
        <v>10</v>
      </c>
      <c r="U65" s="5" t="s">
        <v>379</v>
      </c>
      <c r="V65" s="5" t="s">
        <v>458</v>
      </c>
      <c r="W65" s="5" t="s">
        <v>275</v>
      </c>
      <c r="X65" s="5" t="s">
        <v>207</v>
      </c>
      <c r="Y65" s="5" t="s">
        <v>10</v>
      </c>
      <c r="Z65" s="5" t="s">
        <v>10</v>
      </c>
      <c r="AA65" s="5" t="s">
        <v>378</v>
      </c>
      <c r="AB65" s="8">
        <v>40756</v>
      </c>
      <c r="AC65" s="5" t="s">
        <v>204</v>
      </c>
      <c r="AD65" s="5"/>
      <c r="AE65" s="5"/>
      <c r="AF65" s="5"/>
      <c r="AG65" s="5" t="s">
        <v>10</v>
      </c>
      <c r="AH65" s="5"/>
      <c r="AI65" s="5"/>
      <c r="AJ65" s="5" t="s">
        <v>39</v>
      </c>
      <c r="AK65" s="5"/>
      <c r="AL65" s="5"/>
      <c r="AM65" s="5"/>
    </row>
    <row r="66" spans="1:39" x14ac:dyDescent="0.25">
      <c r="A66" s="4" t="s">
        <v>128</v>
      </c>
      <c r="B66" s="4" t="s">
        <v>129</v>
      </c>
      <c r="C66" s="4">
        <v>3.32</v>
      </c>
      <c r="D66" s="4">
        <v>3.34</v>
      </c>
      <c r="E66" s="5">
        <v>156</v>
      </c>
      <c r="F66" s="13" t="s">
        <v>449</v>
      </c>
      <c r="G66" s="5">
        <v>159</v>
      </c>
      <c r="H66" s="13" t="s">
        <v>455</v>
      </c>
      <c r="I66" s="5">
        <v>4</v>
      </c>
      <c r="J66" s="13">
        <v>54</v>
      </c>
      <c r="K66" s="5"/>
      <c r="L66" s="6">
        <v>41639</v>
      </c>
      <c r="M66" s="4" t="s">
        <v>191</v>
      </c>
      <c r="N66" s="4" t="s">
        <v>45</v>
      </c>
      <c r="O66" s="6">
        <v>41779</v>
      </c>
      <c r="P66" s="7">
        <v>22</v>
      </c>
      <c r="Q66" s="4" t="s">
        <v>11</v>
      </c>
      <c r="R66" s="4" t="s">
        <v>16</v>
      </c>
      <c r="S66" s="4" t="s">
        <v>13</v>
      </c>
      <c r="T66" s="5" t="s">
        <v>10</v>
      </c>
      <c r="U66" s="5" t="s">
        <v>214</v>
      </c>
      <c r="V66" s="5" t="s">
        <v>462</v>
      </c>
      <c r="W66" s="5" t="s">
        <v>216</v>
      </c>
      <c r="X66" s="5" t="s">
        <v>215</v>
      </c>
      <c r="Y66" s="5" t="s">
        <v>10</v>
      </c>
      <c r="Z66" s="5" t="s">
        <v>10</v>
      </c>
      <c r="AA66" s="5" t="s">
        <v>213</v>
      </c>
      <c r="AB66" s="8">
        <v>41760</v>
      </c>
      <c r="AC66" s="5" t="s">
        <v>204</v>
      </c>
      <c r="AD66" s="5"/>
      <c r="AE66" s="5"/>
      <c r="AF66" s="5"/>
      <c r="AG66" s="5" t="s">
        <v>10</v>
      </c>
      <c r="AH66" s="5"/>
      <c r="AI66" s="5"/>
      <c r="AJ66" s="5" t="s">
        <v>39</v>
      </c>
      <c r="AK66" s="5"/>
      <c r="AL66" s="5"/>
      <c r="AM66" s="5"/>
    </row>
    <row r="67" spans="1:39" x14ac:dyDescent="0.25">
      <c r="A67" s="4" t="s">
        <v>47</v>
      </c>
      <c r="B67" s="4" t="s">
        <v>48</v>
      </c>
      <c r="C67" s="4" t="s">
        <v>444</v>
      </c>
      <c r="D67" s="4" t="s">
        <v>444</v>
      </c>
      <c r="E67" s="5">
        <v>155</v>
      </c>
      <c r="F67" s="13">
        <v>66</v>
      </c>
      <c r="G67" s="5">
        <v>149</v>
      </c>
      <c r="H67" s="13">
        <v>37</v>
      </c>
      <c r="I67" s="5">
        <v>4</v>
      </c>
      <c r="J67" s="13">
        <v>54</v>
      </c>
      <c r="K67" s="5"/>
      <c r="L67" s="6">
        <v>41660</v>
      </c>
      <c r="M67" s="4" t="s">
        <v>190</v>
      </c>
      <c r="N67" s="4" t="s">
        <v>45</v>
      </c>
      <c r="O67" s="6">
        <v>41722</v>
      </c>
      <c r="P67" s="7">
        <v>24</v>
      </c>
      <c r="Q67" s="4" t="s">
        <v>11</v>
      </c>
      <c r="R67" s="4" t="s">
        <v>16</v>
      </c>
      <c r="S67" s="4" t="s">
        <v>13</v>
      </c>
      <c r="T67" s="5" t="s">
        <v>10</v>
      </c>
      <c r="U67" s="5" t="s">
        <v>211</v>
      </c>
      <c r="V67" s="5" t="s">
        <v>458</v>
      </c>
      <c r="W67" s="5" t="s">
        <v>212</v>
      </c>
      <c r="X67" s="5" t="s">
        <v>207</v>
      </c>
      <c r="Y67" s="5" t="s">
        <v>10</v>
      </c>
      <c r="Z67" s="5" t="s">
        <v>10</v>
      </c>
      <c r="AA67" s="5" t="s">
        <v>210</v>
      </c>
      <c r="AB67" s="8">
        <v>41030</v>
      </c>
      <c r="AC67" s="5" t="s">
        <v>209</v>
      </c>
      <c r="AD67" s="5"/>
      <c r="AE67" s="5"/>
      <c r="AF67" s="5"/>
      <c r="AG67" s="5" t="s">
        <v>10</v>
      </c>
      <c r="AH67" s="5"/>
      <c r="AI67" s="5"/>
      <c r="AJ67" s="5" t="s">
        <v>39</v>
      </c>
      <c r="AK67" s="5"/>
      <c r="AL67" s="5"/>
      <c r="AM67" s="5"/>
    </row>
    <row r="68" spans="1:39" x14ac:dyDescent="0.25">
      <c r="A68" s="4" t="s">
        <v>114</v>
      </c>
      <c r="B68" s="4" t="s">
        <v>115</v>
      </c>
      <c r="C68" s="4">
        <v>3.3050000000000002</v>
      </c>
      <c r="D68" s="4">
        <v>3.07</v>
      </c>
      <c r="E68" s="5" t="s">
        <v>444</v>
      </c>
      <c r="F68" s="13" t="s">
        <v>444</v>
      </c>
      <c r="G68" s="5" t="s">
        <v>444</v>
      </c>
      <c r="H68" s="13" t="s">
        <v>444</v>
      </c>
      <c r="I68" s="5" t="s">
        <v>444</v>
      </c>
      <c r="J68" s="13" t="s">
        <v>444</v>
      </c>
      <c r="K68" s="5"/>
      <c r="L68" s="6">
        <v>41673</v>
      </c>
      <c r="M68" s="4" t="s">
        <v>190</v>
      </c>
      <c r="N68" s="4" t="s">
        <v>30</v>
      </c>
      <c r="O68" s="6">
        <v>41764</v>
      </c>
      <c r="P68" s="7">
        <v>52</v>
      </c>
      <c r="Q68" s="4" t="s">
        <v>11</v>
      </c>
      <c r="R68" s="4" t="s">
        <v>16</v>
      </c>
      <c r="S68" s="4" t="s">
        <v>13</v>
      </c>
      <c r="T68" s="5" t="s">
        <v>10</v>
      </c>
      <c r="U68" s="5" t="s">
        <v>206</v>
      </c>
      <c r="V68" s="5" t="s">
        <v>462</v>
      </c>
      <c r="W68" s="5" t="s">
        <v>208</v>
      </c>
      <c r="X68" s="5" t="s">
        <v>207</v>
      </c>
      <c r="Y68" s="5" t="s">
        <v>10</v>
      </c>
      <c r="Z68" s="5" t="s">
        <v>10</v>
      </c>
      <c r="AA68" s="5" t="s">
        <v>205</v>
      </c>
      <c r="AB68" s="8">
        <v>31533</v>
      </c>
      <c r="AC68" s="5" t="s">
        <v>204</v>
      </c>
      <c r="AD68" s="5"/>
      <c r="AE68" s="5"/>
      <c r="AF68" s="5"/>
      <c r="AG68" s="5" t="s">
        <v>10</v>
      </c>
      <c r="AH68" s="5"/>
      <c r="AI68" s="5"/>
      <c r="AJ68" s="5" t="s">
        <v>39</v>
      </c>
      <c r="AK68" s="5"/>
      <c r="AL68" s="5"/>
      <c r="AM68" s="5"/>
    </row>
    <row r="69" spans="1:39" ht="30" x14ac:dyDescent="0.25">
      <c r="A69" s="4" t="s">
        <v>98</v>
      </c>
      <c r="B69" s="4" t="s">
        <v>54</v>
      </c>
      <c r="C69" s="4" t="s">
        <v>444</v>
      </c>
      <c r="D69" s="4" t="s">
        <v>444</v>
      </c>
      <c r="E69" s="5">
        <v>150</v>
      </c>
      <c r="F69" s="13">
        <v>44</v>
      </c>
      <c r="G69" s="5">
        <v>152</v>
      </c>
      <c r="H69" s="13">
        <v>52</v>
      </c>
      <c r="I69" s="5">
        <v>3.5</v>
      </c>
      <c r="J69" s="13">
        <v>30</v>
      </c>
      <c r="K69" s="5"/>
      <c r="L69" s="6">
        <v>41549</v>
      </c>
      <c r="M69" s="4" t="s">
        <v>490</v>
      </c>
      <c r="N69" s="4" t="s">
        <v>30</v>
      </c>
      <c r="O69" s="6">
        <v>41761</v>
      </c>
      <c r="P69" s="7">
        <v>39</v>
      </c>
      <c r="Q69" s="4" t="s">
        <v>11</v>
      </c>
      <c r="R69" s="4" t="s">
        <v>99</v>
      </c>
      <c r="S69" s="4" t="s">
        <v>13</v>
      </c>
      <c r="T69" s="5" t="s">
        <v>10</v>
      </c>
      <c r="U69" s="17" t="s">
        <v>239</v>
      </c>
      <c r="V69" s="19" t="s">
        <v>459</v>
      </c>
      <c r="W69" s="5" t="s">
        <v>227</v>
      </c>
      <c r="X69" s="5" t="s">
        <v>207</v>
      </c>
      <c r="Y69" s="5" t="s">
        <v>10</v>
      </c>
      <c r="Z69" s="5" t="s">
        <v>10</v>
      </c>
      <c r="AA69" s="5" t="s">
        <v>482</v>
      </c>
      <c r="AB69" s="8">
        <v>41487</v>
      </c>
      <c r="AC69" s="5" t="s">
        <v>204</v>
      </c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39" ht="30" x14ac:dyDescent="0.25">
      <c r="A70" s="4" t="s">
        <v>150</v>
      </c>
      <c r="B70" s="4" t="s">
        <v>151</v>
      </c>
      <c r="C70" s="4">
        <v>3.86</v>
      </c>
      <c r="D70" s="4">
        <v>3.8</v>
      </c>
      <c r="E70" s="5">
        <v>155</v>
      </c>
      <c r="F70" s="13">
        <v>66</v>
      </c>
      <c r="G70" s="5">
        <v>152</v>
      </c>
      <c r="H70" s="13">
        <v>49</v>
      </c>
      <c r="I70" s="5">
        <v>5</v>
      </c>
      <c r="J70" s="13">
        <v>93</v>
      </c>
      <c r="K70" s="5"/>
      <c r="L70" s="6">
        <v>41638</v>
      </c>
      <c r="M70" s="4" t="s">
        <v>491</v>
      </c>
      <c r="N70" s="4" t="s">
        <v>10</v>
      </c>
      <c r="O70" s="6">
        <v>41806</v>
      </c>
      <c r="P70" s="7">
        <v>27</v>
      </c>
      <c r="Q70" s="4" t="s">
        <v>19</v>
      </c>
      <c r="R70" s="4" t="s">
        <v>16</v>
      </c>
      <c r="S70" s="4" t="s">
        <v>13</v>
      </c>
      <c r="T70" s="5" t="s">
        <v>201</v>
      </c>
      <c r="U70" s="5" t="s">
        <v>200</v>
      </c>
      <c r="V70" s="5" t="s">
        <v>458</v>
      </c>
      <c r="W70" s="5" t="s">
        <v>203</v>
      </c>
      <c r="X70" s="5" t="s">
        <v>202</v>
      </c>
      <c r="Y70" s="5" t="s">
        <v>10</v>
      </c>
      <c r="Z70" s="5" t="s">
        <v>10</v>
      </c>
      <c r="AA70" s="5" t="s">
        <v>199</v>
      </c>
      <c r="AB70" s="8">
        <v>39934</v>
      </c>
      <c r="AC70" s="5" t="s">
        <v>198</v>
      </c>
      <c r="AD70" s="5"/>
      <c r="AE70" s="5"/>
      <c r="AF70" s="5"/>
      <c r="AG70" s="5" t="s">
        <v>10</v>
      </c>
      <c r="AH70" s="5"/>
      <c r="AI70" s="5"/>
      <c r="AJ70" s="5" t="s">
        <v>39</v>
      </c>
      <c r="AK70" s="5"/>
      <c r="AL70" s="5"/>
      <c r="AM70" s="5"/>
    </row>
    <row r="71" spans="1:39" x14ac:dyDescent="0.25">
      <c r="A71" s="4" t="s">
        <v>109</v>
      </c>
      <c r="B71" s="4" t="s">
        <v>110</v>
      </c>
      <c r="C71" s="4">
        <v>3.5449999999999999</v>
      </c>
      <c r="D71" s="4">
        <v>3.504</v>
      </c>
      <c r="E71" s="5">
        <v>151</v>
      </c>
      <c r="F71" s="13">
        <v>49</v>
      </c>
      <c r="G71" s="5">
        <v>143</v>
      </c>
      <c r="H71" s="13">
        <v>15</v>
      </c>
      <c r="I71" s="5">
        <v>4.5</v>
      </c>
      <c r="J71" s="13">
        <v>78</v>
      </c>
      <c r="K71" s="5"/>
      <c r="L71" s="6">
        <v>41680</v>
      </c>
      <c r="M71" s="4" t="s">
        <v>191</v>
      </c>
      <c r="N71" s="4" t="s">
        <v>10</v>
      </c>
      <c r="O71" s="6">
        <v>41761</v>
      </c>
      <c r="P71" s="7">
        <v>32</v>
      </c>
      <c r="Q71" s="4" t="s">
        <v>11</v>
      </c>
      <c r="R71" s="4" t="s">
        <v>16</v>
      </c>
      <c r="S71" s="4" t="s">
        <v>13</v>
      </c>
      <c r="T71" s="5" t="s">
        <v>10</v>
      </c>
      <c r="U71" s="5" t="s">
        <v>195</v>
      </c>
      <c r="V71" s="5" t="s">
        <v>458</v>
      </c>
      <c r="W71" s="5" t="s">
        <v>197</v>
      </c>
      <c r="X71" s="5" t="s">
        <v>196</v>
      </c>
      <c r="Y71" s="5" t="s">
        <v>10</v>
      </c>
      <c r="Z71" s="5" t="s">
        <v>10</v>
      </c>
      <c r="AA71" s="5" t="s">
        <v>210</v>
      </c>
      <c r="AB71" s="8">
        <v>41760</v>
      </c>
      <c r="AC71" s="5" t="s">
        <v>194</v>
      </c>
      <c r="AD71" s="5"/>
      <c r="AE71" s="5"/>
      <c r="AF71" s="5"/>
      <c r="AG71" s="5" t="s">
        <v>10</v>
      </c>
      <c r="AH71" s="5"/>
      <c r="AI71" s="5"/>
      <c r="AJ71" s="5" t="s">
        <v>39</v>
      </c>
      <c r="AK71" s="5"/>
      <c r="AL71" s="5"/>
      <c r="AM71" s="5"/>
    </row>
    <row r="72" spans="1:39" x14ac:dyDescent="0.25">
      <c r="C72" s="10">
        <f>AVERAGE(C2:C71)</f>
        <v>3.4316730769230781</v>
      </c>
      <c r="D72" s="10">
        <f t="shared" ref="D72:J72" si="0">AVERAGE(D2:D71)</f>
        <v>3.3614156862745093</v>
      </c>
      <c r="E72" s="11">
        <f t="shared" si="0"/>
        <v>155.23529411764707</v>
      </c>
      <c r="F72" s="11">
        <f t="shared" si="0"/>
        <v>66.016129032258064</v>
      </c>
      <c r="G72" s="11">
        <f t="shared" si="0"/>
        <v>149.60294117647058</v>
      </c>
      <c r="H72" s="11">
        <f t="shared" si="0"/>
        <v>41.016129032258064</v>
      </c>
      <c r="I72" s="11">
        <f t="shared" si="0"/>
        <v>3.8897058823529411</v>
      </c>
      <c r="J72" s="11">
        <f t="shared" si="0"/>
        <v>49.365079365079367</v>
      </c>
      <c r="M72" s="15" t="s">
        <v>505</v>
      </c>
      <c r="N72">
        <f>COUNTIF(N2:N71, "R")</f>
        <v>38</v>
      </c>
      <c r="P72" s="11">
        <f t="shared" ref="P72" si="1">AVERAGE(P2:P71)</f>
        <v>29.328571428571429</v>
      </c>
      <c r="Q72">
        <f>COUNTIF(Q2:Q71, "F")</f>
        <v>48</v>
      </c>
      <c r="S72">
        <f>COUNTIF(S2:S71,"O")</f>
        <v>3</v>
      </c>
      <c r="T72">
        <f>COUNTIF(T2:T71,"Y")</f>
        <v>12</v>
      </c>
      <c r="Y72">
        <v>1</v>
      </c>
      <c r="Z72">
        <v>1</v>
      </c>
    </row>
    <row r="73" spans="1:39" x14ac:dyDescent="0.25">
      <c r="F73" s="14" t="s">
        <v>562</v>
      </c>
      <c r="H73" s="14" t="s">
        <v>560</v>
      </c>
      <c r="I73" t="s">
        <v>517</v>
      </c>
      <c r="J73" s="14" t="s">
        <v>563</v>
      </c>
      <c r="M73" s="15" t="s">
        <v>506</v>
      </c>
      <c r="N73">
        <f>70-(N72+N74)</f>
        <v>24</v>
      </c>
      <c r="O73" t="s">
        <v>508</v>
      </c>
      <c r="P73" t="s">
        <v>509</v>
      </c>
      <c r="Q73" s="9">
        <f>Q72/70</f>
        <v>0.68571428571428572</v>
      </c>
    </row>
    <row r="74" spans="1:39" x14ac:dyDescent="0.25">
      <c r="M74" s="15" t="s">
        <v>507</v>
      </c>
      <c r="N74">
        <f>COUNTIF(N4:N71, "z")</f>
        <v>8</v>
      </c>
    </row>
  </sheetData>
  <sortState ref="A2:AM71">
    <sortCondition ref="A2:A7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9"/>
  <sheetViews>
    <sheetView workbookViewId="0">
      <pane xSplit="2" ySplit="1" topLeftCell="C26" activePane="bottomRight" state="frozen"/>
      <selection pane="topRight" activeCell="C1" sqref="C1"/>
      <selection pane="bottomLeft" activeCell="A2" sqref="A2"/>
      <selection pane="bottomRight" activeCell="P47" sqref="P47"/>
    </sheetView>
  </sheetViews>
  <sheetFormatPr defaultRowHeight="15" x14ac:dyDescent="0.25"/>
  <cols>
    <col min="1" max="1" width="11.5703125" bestFit="1" customWidth="1"/>
    <col min="2" max="2" width="12.140625" bestFit="1" customWidth="1"/>
    <col min="3" max="3" width="14.7109375" bestFit="1" customWidth="1"/>
    <col min="4" max="4" width="9.28515625" bestFit="1" customWidth="1"/>
    <col min="5" max="5" width="11.5703125" bestFit="1" customWidth="1"/>
    <col min="6" max="6" width="17" style="14" bestFit="1" customWidth="1"/>
    <col min="7" max="7" width="11.28515625" bestFit="1" customWidth="1"/>
    <col min="8" max="8" width="17" style="14" bestFit="1" customWidth="1"/>
    <col min="9" max="9" width="12.7109375" bestFit="1" customWidth="1"/>
    <col min="10" max="10" width="17" style="14" bestFit="1" customWidth="1"/>
    <col min="11" max="11" width="6.28515625" bestFit="1" customWidth="1"/>
    <col min="12" max="12" width="19.5703125" bestFit="1" customWidth="1"/>
    <col min="13" max="13" width="20.5703125" bestFit="1" customWidth="1"/>
    <col min="14" max="14" width="11.28515625" bestFit="1" customWidth="1"/>
    <col min="15" max="15" width="14.5703125" bestFit="1" customWidth="1"/>
    <col min="16" max="16" width="7.5703125" bestFit="1" customWidth="1"/>
    <col min="17" max="17" width="8.140625" bestFit="1" customWidth="1"/>
    <col min="18" max="18" width="16.28515625" bestFit="1" customWidth="1"/>
    <col min="19" max="19" width="8.5703125" bestFit="1" customWidth="1"/>
    <col min="20" max="20" width="11.42578125" bestFit="1" customWidth="1"/>
    <col min="21" max="21" width="47.28515625" bestFit="1" customWidth="1"/>
    <col min="22" max="22" width="15.85546875" bestFit="1" customWidth="1"/>
    <col min="23" max="23" width="17" bestFit="1" customWidth="1"/>
    <col min="24" max="24" width="18.42578125" bestFit="1" customWidth="1"/>
    <col min="25" max="25" width="14.28515625" bestFit="1" customWidth="1"/>
    <col min="26" max="26" width="5.7109375" bestFit="1" customWidth="1"/>
    <col min="27" max="27" width="45.5703125" bestFit="1" customWidth="1"/>
    <col min="28" max="28" width="16.28515625" bestFit="1" customWidth="1"/>
    <col min="29" max="29" width="80.7109375" bestFit="1" customWidth="1"/>
    <col min="30" max="30" width="77.7109375" bestFit="1" customWidth="1"/>
    <col min="31" max="31" width="75.85546875" bestFit="1" customWidth="1"/>
    <col min="32" max="32" width="16.7109375" bestFit="1" customWidth="1"/>
    <col min="33" max="33" width="23.42578125" bestFit="1" customWidth="1"/>
    <col min="34" max="34" width="34.5703125" bestFit="1" customWidth="1"/>
    <col min="35" max="35" width="26.28515625" bestFit="1" customWidth="1"/>
    <col min="36" max="36" width="17.85546875" bestFit="1" customWidth="1"/>
    <col min="37" max="37" width="34.28515625" bestFit="1" customWidth="1"/>
    <col min="38" max="38" width="24.5703125" bestFit="1" customWidth="1"/>
    <col min="39" max="39" width="24.85546875" bestFit="1" customWidth="1"/>
  </cols>
  <sheetData>
    <row r="1" spans="1:39" s="1" customFormat="1" x14ac:dyDescent="0.25">
      <c r="A1" s="2" t="s">
        <v>0</v>
      </c>
      <c r="B1" s="2" t="s">
        <v>1</v>
      </c>
      <c r="C1" s="2" t="s">
        <v>443</v>
      </c>
      <c r="D1" s="2" t="s">
        <v>442</v>
      </c>
      <c r="E1" s="3" t="s">
        <v>180</v>
      </c>
      <c r="F1" s="12" t="s">
        <v>192</v>
      </c>
      <c r="G1" s="3" t="s">
        <v>181</v>
      </c>
      <c r="H1" s="12" t="s">
        <v>193</v>
      </c>
      <c r="I1" s="3" t="s">
        <v>436</v>
      </c>
      <c r="J1" s="12" t="s">
        <v>435</v>
      </c>
      <c r="K1" s="2" t="s">
        <v>182</v>
      </c>
      <c r="L1" s="2" t="s">
        <v>188</v>
      </c>
      <c r="M1" s="20" t="s">
        <v>504</v>
      </c>
      <c r="N1" s="2" t="s">
        <v>3</v>
      </c>
      <c r="O1" s="2" t="s">
        <v>179</v>
      </c>
      <c r="P1" s="2" t="s">
        <v>4</v>
      </c>
      <c r="Q1" s="2" t="s">
        <v>5</v>
      </c>
      <c r="R1" s="2" t="s">
        <v>6</v>
      </c>
      <c r="S1" s="2" t="s">
        <v>7</v>
      </c>
      <c r="T1" s="3" t="s">
        <v>431</v>
      </c>
      <c r="U1" s="2" t="s">
        <v>183</v>
      </c>
      <c r="V1" s="2" t="s">
        <v>184</v>
      </c>
      <c r="W1" s="3" t="s">
        <v>186</v>
      </c>
      <c r="X1" s="3" t="s">
        <v>187</v>
      </c>
      <c r="Y1" s="3" t="s">
        <v>432</v>
      </c>
      <c r="Z1" s="3" t="s">
        <v>433</v>
      </c>
      <c r="AA1" s="2" t="s">
        <v>185</v>
      </c>
      <c r="AB1" s="3" t="s">
        <v>434</v>
      </c>
      <c r="AC1" s="3" t="s">
        <v>437</v>
      </c>
      <c r="AD1" s="3" t="s">
        <v>438</v>
      </c>
      <c r="AE1" s="3" t="s">
        <v>439</v>
      </c>
      <c r="AF1" s="3" t="s">
        <v>440</v>
      </c>
      <c r="AG1" s="3" t="s">
        <v>428</v>
      </c>
      <c r="AH1" s="3" t="s">
        <v>427</v>
      </c>
      <c r="AI1" s="3" t="s">
        <v>426</v>
      </c>
      <c r="AJ1" s="3" t="s">
        <v>425</v>
      </c>
      <c r="AK1" s="3" t="s">
        <v>424</v>
      </c>
      <c r="AL1" s="3" t="s">
        <v>423</v>
      </c>
      <c r="AM1" s="3" t="s">
        <v>422</v>
      </c>
    </row>
    <row r="2" spans="1:39" x14ac:dyDescent="0.25">
      <c r="A2" s="4" t="s">
        <v>138</v>
      </c>
      <c r="B2" s="4" t="s">
        <v>139</v>
      </c>
      <c r="C2" s="4">
        <v>2.9169999999999998</v>
      </c>
      <c r="D2" s="4">
        <v>2.9</v>
      </c>
      <c r="E2" s="5">
        <v>151</v>
      </c>
      <c r="F2" s="13">
        <v>49</v>
      </c>
      <c r="G2" s="5">
        <v>154</v>
      </c>
      <c r="H2" s="13">
        <v>57</v>
      </c>
      <c r="I2" s="5">
        <v>4</v>
      </c>
      <c r="J2" s="13">
        <v>54</v>
      </c>
      <c r="K2" s="5"/>
      <c r="L2" s="6">
        <v>41730</v>
      </c>
      <c r="M2" s="4" t="s">
        <v>190</v>
      </c>
      <c r="N2" s="4" t="s">
        <v>30</v>
      </c>
      <c r="O2" s="6">
        <v>41786</v>
      </c>
      <c r="P2" s="7">
        <v>24</v>
      </c>
      <c r="Q2" s="4" t="s">
        <v>11</v>
      </c>
      <c r="R2" s="4" t="s">
        <v>16</v>
      </c>
      <c r="S2" s="4" t="s">
        <v>13</v>
      </c>
      <c r="T2" s="5" t="s">
        <v>10</v>
      </c>
      <c r="U2" s="5" t="s">
        <v>413</v>
      </c>
      <c r="V2" s="5" t="s">
        <v>459</v>
      </c>
      <c r="W2" s="5" t="s">
        <v>414</v>
      </c>
      <c r="X2" s="5" t="s">
        <v>207</v>
      </c>
      <c r="Y2" s="5" t="s">
        <v>10</v>
      </c>
      <c r="Z2" s="5" t="s">
        <v>10</v>
      </c>
      <c r="AA2" s="5" t="s">
        <v>244</v>
      </c>
      <c r="AB2" s="8">
        <v>41061</v>
      </c>
      <c r="AC2" s="5" t="s">
        <v>204</v>
      </c>
      <c r="AD2" s="5"/>
      <c r="AE2" s="5"/>
      <c r="AF2" s="5"/>
      <c r="AG2" s="5" t="s">
        <v>10</v>
      </c>
      <c r="AH2" s="5"/>
      <c r="AI2" s="5"/>
      <c r="AJ2" s="5" t="s">
        <v>39</v>
      </c>
      <c r="AK2" s="5"/>
      <c r="AL2" s="5"/>
      <c r="AM2" s="5"/>
    </row>
    <row r="3" spans="1:39" x14ac:dyDescent="0.25">
      <c r="A3" s="4" t="s">
        <v>76</v>
      </c>
      <c r="B3" s="4" t="s">
        <v>77</v>
      </c>
      <c r="C3" s="4">
        <v>3.8</v>
      </c>
      <c r="D3" s="4">
        <v>3.6347</v>
      </c>
      <c r="E3" s="5">
        <v>159</v>
      </c>
      <c r="F3" s="13">
        <v>81</v>
      </c>
      <c r="G3" s="5">
        <v>155</v>
      </c>
      <c r="H3" s="13">
        <v>61</v>
      </c>
      <c r="I3" s="5">
        <v>3.5</v>
      </c>
      <c r="J3" s="13">
        <v>35</v>
      </c>
      <c r="K3" s="5"/>
      <c r="L3" s="6">
        <v>41610</v>
      </c>
      <c r="M3" s="4" t="s">
        <v>190</v>
      </c>
      <c r="N3" s="4" t="s">
        <v>10</v>
      </c>
      <c r="O3" s="6">
        <v>41750</v>
      </c>
      <c r="P3" s="7">
        <v>28</v>
      </c>
      <c r="Q3" s="4" t="s">
        <v>11</v>
      </c>
      <c r="R3" s="4" t="s">
        <v>16</v>
      </c>
      <c r="S3" s="4" t="s">
        <v>13</v>
      </c>
      <c r="T3" s="5" t="s">
        <v>10</v>
      </c>
      <c r="U3" s="5" t="s">
        <v>339</v>
      </c>
      <c r="V3" s="5" t="s">
        <v>462</v>
      </c>
      <c r="W3" s="5" t="s">
        <v>403</v>
      </c>
      <c r="X3" s="5" t="s">
        <v>343</v>
      </c>
      <c r="Y3" s="5" t="s">
        <v>10</v>
      </c>
      <c r="Z3" s="5" t="s">
        <v>10</v>
      </c>
      <c r="AA3" s="5" t="s">
        <v>384</v>
      </c>
      <c r="AB3" s="8">
        <v>39203</v>
      </c>
      <c r="AC3" s="5" t="s">
        <v>204</v>
      </c>
      <c r="AD3" s="5"/>
      <c r="AE3" s="5"/>
      <c r="AF3" s="5"/>
      <c r="AG3" s="5" t="s">
        <v>10</v>
      </c>
      <c r="AH3" s="5"/>
      <c r="AI3" s="5"/>
      <c r="AJ3" s="5" t="s">
        <v>39</v>
      </c>
      <c r="AK3" s="5"/>
      <c r="AL3" s="5"/>
      <c r="AM3" s="5"/>
    </row>
    <row r="4" spans="1:39" x14ac:dyDescent="0.25">
      <c r="A4" s="4" t="s">
        <v>60</v>
      </c>
      <c r="B4" s="4" t="s">
        <v>61</v>
      </c>
      <c r="C4" s="4">
        <v>2.93</v>
      </c>
      <c r="D4" s="4">
        <v>2.97</v>
      </c>
      <c r="E4" s="5">
        <v>157</v>
      </c>
      <c r="F4" s="13">
        <v>73</v>
      </c>
      <c r="G4" s="5">
        <v>147</v>
      </c>
      <c r="H4" s="13">
        <v>29</v>
      </c>
      <c r="I4" s="5">
        <v>4</v>
      </c>
      <c r="J4" s="13">
        <v>54</v>
      </c>
      <c r="K4" s="5"/>
      <c r="L4" s="6">
        <v>41688</v>
      </c>
      <c r="M4" s="4" t="s">
        <v>190</v>
      </c>
      <c r="N4" s="4" t="s">
        <v>10</v>
      </c>
      <c r="O4" s="6">
        <v>41739</v>
      </c>
      <c r="P4" s="7">
        <v>26</v>
      </c>
      <c r="Q4" s="4" t="s">
        <v>19</v>
      </c>
      <c r="R4" s="4" t="s">
        <v>16</v>
      </c>
      <c r="S4" s="4" t="s">
        <v>13</v>
      </c>
      <c r="T4" s="5" t="s">
        <v>10</v>
      </c>
      <c r="U4" s="5" t="s">
        <v>401</v>
      </c>
      <c r="V4" s="5" t="s">
        <v>458</v>
      </c>
      <c r="W4" s="5" t="s">
        <v>402</v>
      </c>
      <c r="X4" s="5" t="s">
        <v>263</v>
      </c>
      <c r="Y4" s="5" t="s">
        <v>10</v>
      </c>
      <c r="Z4" s="5" t="s">
        <v>10</v>
      </c>
      <c r="AA4" s="5" t="s">
        <v>210</v>
      </c>
      <c r="AB4" s="8">
        <v>40330</v>
      </c>
      <c r="AC4" s="5" t="s">
        <v>280</v>
      </c>
      <c r="AD4" s="5"/>
      <c r="AE4" s="5"/>
      <c r="AF4" s="5"/>
      <c r="AG4" s="5" t="s">
        <v>10</v>
      </c>
      <c r="AH4" s="5"/>
      <c r="AI4" s="5"/>
      <c r="AJ4" s="5" t="s">
        <v>39</v>
      </c>
      <c r="AK4" s="5"/>
      <c r="AL4" s="5"/>
      <c r="AM4" s="5"/>
    </row>
    <row r="5" spans="1:39" x14ac:dyDescent="0.25">
      <c r="A5" s="4" t="s">
        <v>55</v>
      </c>
      <c r="B5" s="4" t="s">
        <v>56</v>
      </c>
      <c r="C5" s="4">
        <v>3.077</v>
      </c>
      <c r="D5" s="4">
        <v>3.41</v>
      </c>
      <c r="E5" s="5">
        <v>165</v>
      </c>
      <c r="F5" s="13">
        <v>95</v>
      </c>
      <c r="G5" s="5">
        <v>160</v>
      </c>
      <c r="H5" s="13">
        <v>78</v>
      </c>
      <c r="I5" s="5">
        <v>4.5</v>
      </c>
      <c r="J5" s="13">
        <v>78</v>
      </c>
      <c r="K5" s="5"/>
      <c r="L5" s="6">
        <v>41688</v>
      </c>
      <c r="M5" s="4" t="s">
        <v>190</v>
      </c>
      <c r="N5" s="4" t="s">
        <v>10</v>
      </c>
      <c r="O5" s="6">
        <v>41731</v>
      </c>
      <c r="P5" s="7">
        <v>28</v>
      </c>
      <c r="Q5" s="4" t="s">
        <v>19</v>
      </c>
      <c r="R5" s="4" t="s">
        <v>16</v>
      </c>
      <c r="S5" s="4" t="s">
        <v>13</v>
      </c>
      <c r="T5" s="5" t="s">
        <v>10</v>
      </c>
      <c r="U5" s="5" t="s">
        <v>398</v>
      </c>
      <c r="V5" s="5" t="s">
        <v>458</v>
      </c>
      <c r="W5" s="5" t="s">
        <v>400</v>
      </c>
      <c r="X5" s="5" t="s">
        <v>399</v>
      </c>
      <c r="Y5" s="5" t="s">
        <v>10</v>
      </c>
      <c r="Z5" s="5" t="s">
        <v>10</v>
      </c>
      <c r="AA5" s="5" t="s">
        <v>441</v>
      </c>
      <c r="AB5" s="8">
        <v>41609</v>
      </c>
      <c r="AC5" s="5" t="s">
        <v>204</v>
      </c>
      <c r="AD5" s="5"/>
      <c r="AE5" s="5"/>
      <c r="AF5" s="5"/>
      <c r="AG5" s="5" t="s">
        <v>10</v>
      </c>
      <c r="AH5" s="5"/>
      <c r="AI5" s="5"/>
      <c r="AJ5" s="5" t="s">
        <v>39</v>
      </c>
      <c r="AK5" s="5"/>
      <c r="AL5" s="5"/>
      <c r="AM5" s="5"/>
    </row>
    <row r="6" spans="1:39" x14ac:dyDescent="0.25">
      <c r="A6" s="4" t="s">
        <v>95</v>
      </c>
      <c r="B6" s="4" t="s">
        <v>56</v>
      </c>
      <c r="C6" s="4">
        <v>3.95</v>
      </c>
      <c r="D6" s="4">
        <v>3.7120000000000002</v>
      </c>
      <c r="E6" s="5">
        <v>160</v>
      </c>
      <c r="F6" s="13">
        <v>84</v>
      </c>
      <c r="G6" s="5">
        <v>150</v>
      </c>
      <c r="H6" s="13">
        <v>41</v>
      </c>
      <c r="I6" s="5">
        <v>4</v>
      </c>
      <c r="J6" s="13">
        <v>54</v>
      </c>
      <c r="K6" s="5"/>
      <c r="L6" s="6">
        <v>41675</v>
      </c>
      <c r="M6" s="4" t="s">
        <v>489</v>
      </c>
      <c r="N6" s="4" t="s">
        <v>10</v>
      </c>
      <c r="O6" s="6">
        <v>41760</v>
      </c>
      <c r="P6" s="7">
        <v>25</v>
      </c>
      <c r="Q6" s="4" t="s">
        <v>19</v>
      </c>
      <c r="R6" s="4" t="s">
        <v>16</v>
      </c>
      <c r="S6" s="4" t="s">
        <v>13</v>
      </c>
      <c r="T6" s="5" t="s">
        <v>10</v>
      </c>
      <c r="U6" s="5" t="s">
        <v>396</v>
      </c>
      <c r="V6" s="5" t="s">
        <v>458</v>
      </c>
      <c r="W6" s="5" t="s">
        <v>222</v>
      </c>
      <c r="X6" s="5" t="s">
        <v>207</v>
      </c>
      <c r="Y6" s="5" t="s">
        <v>10</v>
      </c>
      <c r="Z6" s="5" t="s">
        <v>10</v>
      </c>
      <c r="AA6" s="5" t="s">
        <v>225</v>
      </c>
      <c r="AB6" s="8">
        <v>41030</v>
      </c>
      <c r="AC6" s="5" t="s">
        <v>204</v>
      </c>
      <c r="AD6" s="5"/>
      <c r="AE6" s="5"/>
      <c r="AF6" s="5"/>
      <c r="AG6" s="5" t="s">
        <v>10</v>
      </c>
      <c r="AH6" s="5"/>
      <c r="AI6" s="5"/>
      <c r="AJ6" s="5" t="s">
        <v>39</v>
      </c>
      <c r="AK6" s="5"/>
      <c r="AL6" s="5"/>
      <c r="AM6" s="5"/>
    </row>
    <row r="7" spans="1:39" x14ac:dyDescent="0.25">
      <c r="A7" s="4" t="s">
        <v>130</v>
      </c>
      <c r="B7" s="4" t="s">
        <v>131</v>
      </c>
      <c r="C7" s="4">
        <v>2.7050000000000001</v>
      </c>
      <c r="D7" s="4">
        <v>2.8069999999999999</v>
      </c>
      <c r="E7" s="5">
        <v>153</v>
      </c>
      <c r="F7" s="13">
        <v>58</v>
      </c>
      <c r="G7" s="5">
        <v>143</v>
      </c>
      <c r="H7" s="13">
        <v>15</v>
      </c>
      <c r="I7" s="5">
        <v>5</v>
      </c>
      <c r="J7" s="13">
        <v>93</v>
      </c>
      <c r="K7" s="5"/>
      <c r="L7" s="6">
        <v>41689</v>
      </c>
      <c r="M7" s="4" t="s">
        <v>190</v>
      </c>
      <c r="N7" s="4" t="s">
        <v>30</v>
      </c>
      <c r="O7" s="6">
        <v>41779</v>
      </c>
      <c r="P7" s="7">
        <v>30</v>
      </c>
      <c r="Q7" s="4" t="s">
        <v>19</v>
      </c>
      <c r="R7" s="4" t="s">
        <v>16</v>
      </c>
      <c r="S7" s="4" t="s">
        <v>22</v>
      </c>
      <c r="T7" s="5" t="s">
        <v>10</v>
      </c>
      <c r="U7" s="5" t="s">
        <v>394</v>
      </c>
      <c r="V7" s="5" t="s">
        <v>458</v>
      </c>
      <c r="W7" s="5" t="s">
        <v>395</v>
      </c>
      <c r="X7" s="5" t="s">
        <v>207</v>
      </c>
      <c r="Y7" s="5" t="s">
        <v>10</v>
      </c>
      <c r="Z7" s="5" t="s">
        <v>10</v>
      </c>
      <c r="AA7" s="5" t="s">
        <v>217</v>
      </c>
      <c r="AB7" s="8">
        <v>40695</v>
      </c>
      <c r="AC7" s="5" t="s">
        <v>391</v>
      </c>
      <c r="AD7" s="5"/>
      <c r="AE7" s="5"/>
      <c r="AF7" s="5"/>
      <c r="AG7" s="5" t="s">
        <v>10</v>
      </c>
      <c r="AH7" s="5"/>
      <c r="AI7" s="5"/>
      <c r="AJ7" s="5" t="s">
        <v>39</v>
      </c>
      <c r="AK7" s="5"/>
      <c r="AL7" s="5"/>
      <c r="AM7" s="5"/>
    </row>
    <row r="8" spans="1:39" x14ac:dyDescent="0.25">
      <c r="A8" s="4" t="s">
        <v>96</v>
      </c>
      <c r="B8" s="4" t="s">
        <v>97</v>
      </c>
      <c r="C8" s="4">
        <v>3.5</v>
      </c>
      <c r="D8" s="4">
        <v>3.35</v>
      </c>
      <c r="E8" s="5">
        <v>160</v>
      </c>
      <c r="F8" s="13">
        <v>83</v>
      </c>
      <c r="G8" s="5">
        <v>152</v>
      </c>
      <c r="H8" s="13">
        <v>52</v>
      </c>
      <c r="I8" s="5">
        <v>3.5</v>
      </c>
      <c r="J8" s="13">
        <v>30</v>
      </c>
      <c r="K8" s="5"/>
      <c r="L8" s="6">
        <v>41417</v>
      </c>
      <c r="M8" s="4" t="s">
        <v>489</v>
      </c>
      <c r="N8" s="4" t="s">
        <v>30</v>
      </c>
      <c r="O8" s="6">
        <v>41761</v>
      </c>
      <c r="P8" s="7">
        <v>34</v>
      </c>
      <c r="Q8" s="4" t="s">
        <v>11</v>
      </c>
      <c r="R8" s="4" t="s">
        <v>12</v>
      </c>
      <c r="S8" s="4" t="s">
        <v>13</v>
      </c>
      <c r="T8" s="5" t="s">
        <v>201</v>
      </c>
      <c r="U8" s="5" t="s">
        <v>472</v>
      </c>
      <c r="V8" s="5" t="s">
        <v>458</v>
      </c>
      <c r="W8" s="5" t="s">
        <v>473</v>
      </c>
      <c r="X8" s="5" t="s">
        <v>474</v>
      </c>
      <c r="Y8" s="5" t="s">
        <v>10</v>
      </c>
      <c r="Z8" s="5" t="s">
        <v>10</v>
      </c>
      <c r="AA8" s="5" t="s">
        <v>475</v>
      </c>
      <c r="AB8" s="8">
        <v>38473</v>
      </c>
      <c r="AC8" s="5" t="s">
        <v>487</v>
      </c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x14ac:dyDescent="0.25">
      <c r="A9" s="4" t="s">
        <v>178</v>
      </c>
      <c r="B9" s="4" t="s">
        <v>32</v>
      </c>
      <c r="C9" s="4" t="s">
        <v>444</v>
      </c>
      <c r="D9" s="4" t="s">
        <v>444</v>
      </c>
      <c r="E9" s="5">
        <v>152</v>
      </c>
      <c r="F9" s="13">
        <v>54</v>
      </c>
      <c r="G9" s="5">
        <v>145</v>
      </c>
      <c r="H9" s="13">
        <v>21</v>
      </c>
      <c r="I9" s="5">
        <v>2.5</v>
      </c>
      <c r="J9" s="13">
        <v>7</v>
      </c>
      <c r="K9" s="5"/>
      <c r="L9" s="6">
        <v>41834</v>
      </c>
      <c r="M9" s="4" t="s">
        <v>190</v>
      </c>
      <c r="N9" s="4" t="s">
        <v>30</v>
      </c>
      <c r="O9" s="6">
        <v>41876</v>
      </c>
      <c r="P9" s="7">
        <v>48</v>
      </c>
      <c r="Q9" s="4" t="s">
        <v>19</v>
      </c>
      <c r="R9" s="4" t="s">
        <v>16</v>
      </c>
      <c r="S9" s="4" t="s">
        <v>13</v>
      </c>
      <c r="T9" s="5" t="s">
        <v>10</v>
      </c>
      <c r="U9" s="5" t="s">
        <v>392</v>
      </c>
      <c r="V9" s="5" t="s">
        <v>459</v>
      </c>
      <c r="W9" s="5" t="s">
        <v>393</v>
      </c>
      <c r="X9" s="5" t="s">
        <v>207</v>
      </c>
      <c r="Y9" s="5" t="s">
        <v>10</v>
      </c>
      <c r="Z9" s="5" t="s">
        <v>10</v>
      </c>
      <c r="AA9" s="5" t="s">
        <v>382</v>
      </c>
      <c r="AB9" s="8">
        <v>39873</v>
      </c>
      <c r="AC9" s="5" t="s">
        <v>391</v>
      </c>
      <c r="AD9" s="5"/>
      <c r="AE9" s="5"/>
      <c r="AF9" s="5"/>
      <c r="AG9" s="5" t="s">
        <v>10</v>
      </c>
      <c r="AH9" s="5"/>
      <c r="AI9" s="5"/>
      <c r="AJ9" s="5" t="s">
        <v>10</v>
      </c>
      <c r="AK9" s="5"/>
      <c r="AL9" s="5"/>
      <c r="AM9" s="5" t="s">
        <v>390</v>
      </c>
    </row>
    <row r="10" spans="1:39" x14ac:dyDescent="0.25">
      <c r="A10" s="4" t="s">
        <v>102</v>
      </c>
      <c r="B10" s="4" t="s">
        <v>97</v>
      </c>
      <c r="C10" s="4">
        <v>3.3839999999999999</v>
      </c>
      <c r="D10" s="4">
        <v>3.44</v>
      </c>
      <c r="E10" s="5">
        <v>149</v>
      </c>
      <c r="F10" s="13" t="s">
        <v>445</v>
      </c>
      <c r="G10" s="5">
        <v>138</v>
      </c>
      <c r="H10" s="13" t="s">
        <v>450</v>
      </c>
      <c r="I10" s="5">
        <v>4</v>
      </c>
      <c r="J10" s="13" t="s">
        <v>456</v>
      </c>
      <c r="K10" s="5"/>
      <c r="L10" s="6">
        <v>41656</v>
      </c>
      <c r="M10" s="4" t="s">
        <v>190</v>
      </c>
      <c r="N10" s="4" t="s">
        <v>10</v>
      </c>
      <c r="O10" s="6">
        <v>41761</v>
      </c>
      <c r="P10" s="7">
        <v>23</v>
      </c>
      <c r="Q10" s="4" t="s">
        <v>11</v>
      </c>
      <c r="R10" s="4" t="s">
        <v>16</v>
      </c>
      <c r="S10" s="4" t="s">
        <v>13</v>
      </c>
      <c r="T10" s="5" t="s">
        <v>10</v>
      </c>
      <c r="U10" s="5" t="s">
        <v>388</v>
      </c>
      <c r="V10" s="5" t="s">
        <v>462</v>
      </c>
      <c r="W10" s="5" t="s">
        <v>389</v>
      </c>
      <c r="X10" s="5" t="s">
        <v>263</v>
      </c>
      <c r="Y10" s="5" t="s">
        <v>10</v>
      </c>
      <c r="Z10" s="5" t="s">
        <v>10</v>
      </c>
      <c r="AA10" s="5" t="s">
        <v>210</v>
      </c>
      <c r="AB10" s="8">
        <v>41395</v>
      </c>
      <c r="AC10" s="5" t="s">
        <v>387</v>
      </c>
      <c r="AD10" s="5"/>
      <c r="AE10" s="5" t="s">
        <v>386</v>
      </c>
      <c r="AF10" s="5"/>
      <c r="AG10" s="5" t="s">
        <v>10</v>
      </c>
      <c r="AH10" s="5"/>
      <c r="AI10" s="5"/>
      <c r="AJ10" s="5" t="s">
        <v>39</v>
      </c>
      <c r="AK10" s="5"/>
      <c r="AL10" s="5"/>
      <c r="AM10" s="5"/>
    </row>
    <row r="11" spans="1:39" x14ac:dyDescent="0.25">
      <c r="A11" s="4" t="s">
        <v>158</v>
      </c>
      <c r="B11" s="4" t="s">
        <v>159</v>
      </c>
      <c r="C11" s="4" t="s">
        <v>444</v>
      </c>
      <c r="D11" s="4" t="s">
        <v>444</v>
      </c>
      <c r="E11" s="5">
        <v>153</v>
      </c>
      <c r="F11" s="13">
        <v>58</v>
      </c>
      <c r="G11" s="5">
        <v>137</v>
      </c>
      <c r="H11" s="13">
        <v>3</v>
      </c>
      <c r="I11" s="5">
        <v>3.5</v>
      </c>
      <c r="J11" s="13">
        <v>35</v>
      </c>
      <c r="K11" s="5"/>
      <c r="L11" s="6">
        <v>41737</v>
      </c>
      <c r="M11" s="4" t="s">
        <v>190</v>
      </c>
      <c r="N11" s="4" t="s">
        <v>30</v>
      </c>
      <c r="O11" s="6">
        <v>41836</v>
      </c>
      <c r="P11" s="7">
        <v>32</v>
      </c>
      <c r="Q11" s="4" t="s">
        <v>11</v>
      </c>
      <c r="R11" s="4" t="s">
        <v>12</v>
      </c>
      <c r="S11" s="4" t="s">
        <v>13</v>
      </c>
      <c r="T11" s="5" t="s">
        <v>10</v>
      </c>
      <c r="U11" s="5" t="s">
        <v>239</v>
      </c>
      <c r="V11" s="5" t="s">
        <v>459</v>
      </c>
      <c r="W11" s="5" t="s">
        <v>275</v>
      </c>
      <c r="X11" s="5" t="s">
        <v>207</v>
      </c>
      <c r="Y11" s="5" t="s">
        <v>10</v>
      </c>
      <c r="Z11" s="5" t="s">
        <v>10</v>
      </c>
      <c r="AA11" s="5" t="s">
        <v>382</v>
      </c>
      <c r="AB11" s="8">
        <v>41426</v>
      </c>
      <c r="AC11" s="5" t="s">
        <v>238</v>
      </c>
      <c r="AD11" s="5"/>
      <c r="AE11" s="5"/>
      <c r="AF11" s="5"/>
      <c r="AG11" s="5" t="s">
        <v>10</v>
      </c>
      <c r="AH11" s="5"/>
      <c r="AI11" s="5"/>
      <c r="AJ11" s="5" t="s">
        <v>39</v>
      </c>
      <c r="AK11" s="5"/>
      <c r="AL11" s="5"/>
      <c r="AM11" s="5"/>
    </row>
    <row r="12" spans="1:39" x14ac:dyDescent="0.25">
      <c r="A12" s="4" t="s">
        <v>112</v>
      </c>
      <c r="B12" s="4" t="s">
        <v>113</v>
      </c>
      <c r="C12" s="4" t="s">
        <v>444</v>
      </c>
      <c r="D12" s="4" t="s">
        <v>444</v>
      </c>
      <c r="E12" s="5">
        <v>154</v>
      </c>
      <c r="F12" s="13">
        <v>62</v>
      </c>
      <c r="G12" s="5">
        <v>153</v>
      </c>
      <c r="H12" s="13">
        <v>53</v>
      </c>
      <c r="I12" s="5">
        <v>4.5</v>
      </c>
      <c r="J12" s="13">
        <v>78</v>
      </c>
      <c r="K12" s="5"/>
      <c r="L12" s="6">
        <v>41673</v>
      </c>
      <c r="M12" s="4" t="s">
        <v>190</v>
      </c>
      <c r="N12" s="4" t="s">
        <v>30</v>
      </c>
      <c r="O12" s="6">
        <v>41763</v>
      </c>
      <c r="P12" s="7">
        <v>29</v>
      </c>
      <c r="Q12" s="4" t="s">
        <v>11</v>
      </c>
      <c r="R12" s="4" t="s">
        <v>16</v>
      </c>
      <c r="S12" s="4" t="s">
        <v>13</v>
      </c>
      <c r="T12" s="5" t="s">
        <v>10</v>
      </c>
      <c r="U12" s="5" t="s">
        <v>239</v>
      </c>
      <c r="V12" s="5" t="s">
        <v>459</v>
      </c>
      <c r="W12" s="5" t="s">
        <v>383</v>
      </c>
      <c r="X12" s="5" t="s">
        <v>207</v>
      </c>
      <c r="Y12" s="5" t="s">
        <v>10</v>
      </c>
      <c r="Z12" s="5" t="s">
        <v>10</v>
      </c>
      <c r="AA12" s="5" t="s">
        <v>382</v>
      </c>
      <c r="AB12" s="8">
        <v>40969</v>
      </c>
      <c r="AC12" s="5" t="s">
        <v>381</v>
      </c>
      <c r="AD12" s="5" t="s">
        <v>380</v>
      </c>
      <c r="AE12" s="5"/>
      <c r="AF12" s="5"/>
      <c r="AG12" s="5" t="s">
        <v>10</v>
      </c>
      <c r="AH12" s="5"/>
      <c r="AI12" s="5"/>
      <c r="AJ12" s="5" t="s">
        <v>39</v>
      </c>
      <c r="AK12" s="5"/>
      <c r="AL12" s="5"/>
      <c r="AM12" s="5"/>
    </row>
    <row r="13" spans="1:39" x14ac:dyDescent="0.25">
      <c r="A13" s="4" t="s">
        <v>167</v>
      </c>
      <c r="B13" s="4" t="s">
        <v>168</v>
      </c>
      <c r="C13" s="4" t="s">
        <v>444</v>
      </c>
      <c r="D13" s="4" t="s">
        <v>444</v>
      </c>
      <c r="E13" s="5">
        <v>160</v>
      </c>
      <c r="F13" s="13">
        <v>84</v>
      </c>
      <c r="G13" s="5">
        <v>138</v>
      </c>
      <c r="H13" s="13">
        <v>5</v>
      </c>
      <c r="I13" s="5">
        <v>3.5</v>
      </c>
      <c r="J13" s="13">
        <v>35</v>
      </c>
      <c r="K13" s="5"/>
      <c r="L13" s="6">
        <v>41764</v>
      </c>
      <c r="M13" s="4" t="s">
        <v>190</v>
      </c>
      <c r="N13" s="4" t="s">
        <v>30</v>
      </c>
      <c r="O13" s="6">
        <v>41849</v>
      </c>
      <c r="P13" s="7">
        <v>40</v>
      </c>
      <c r="Q13" s="4" t="s">
        <v>19</v>
      </c>
      <c r="R13" s="4" t="s">
        <v>16</v>
      </c>
      <c r="S13" s="4" t="s">
        <v>13</v>
      </c>
      <c r="T13" s="5" t="s">
        <v>10</v>
      </c>
      <c r="U13" s="5" t="s">
        <v>239</v>
      </c>
      <c r="V13" s="5" t="s">
        <v>459</v>
      </c>
      <c r="W13" s="5" t="s">
        <v>240</v>
      </c>
      <c r="X13" s="5" t="s">
        <v>207</v>
      </c>
      <c r="Y13" s="5" t="s">
        <v>10</v>
      </c>
      <c r="Z13" s="5" t="s">
        <v>10</v>
      </c>
      <c r="AA13" s="5" t="s">
        <v>494</v>
      </c>
      <c r="AB13" s="8">
        <v>41883</v>
      </c>
      <c r="AC13" s="5" t="s">
        <v>204</v>
      </c>
      <c r="AD13" s="5"/>
      <c r="AE13" s="5"/>
      <c r="AF13" s="5"/>
      <c r="AG13" s="5" t="s">
        <v>10</v>
      </c>
      <c r="AH13" s="5"/>
      <c r="AI13" s="5"/>
      <c r="AJ13" s="5" t="s">
        <v>39</v>
      </c>
      <c r="AK13" s="5"/>
      <c r="AL13" s="5"/>
      <c r="AM13" s="5"/>
    </row>
    <row r="14" spans="1:39" x14ac:dyDescent="0.25">
      <c r="A14" s="4" t="s">
        <v>556</v>
      </c>
      <c r="B14" s="4" t="s">
        <v>59</v>
      </c>
      <c r="C14" s="4">
        <v>2.9169999999999998</v>
      </c>
      <c r="D14" s="4">
        <v>2.91</v>
      </c>
      <c r="E14" s="5">
        <v>155</v>
      </c>
      <c r="F14" s="13">
        <v>66</v>
      </c>
      <c r="G14" s="5">
        <v>151</v>
      </c>
      <c r="H14" s="13">
        <v>45</v>
      </c>
      <c r="I14" s="5">
        <v>4</v>
      </c>
      <c r="J14" s="13">
        <v>54</v>
      </c>
      <c r="K14" s="5"/>
      <c r="L14" s="6">
        <v>41673</v>
      </c>
      <c r="M14" s="4" t="s">
        <v>190</v>
      </c>
      <c r="N14" s="4" t="s">
        <v>30</v>
      </c>
      <c r="O14" s="6">
        <v>41738</v>
      </c>
      <c r="P14" s="7">
        <v>27</v>
      </c>
      <c r="Q14" s="4" t="s">
        <v>11</v>
      </c>
      <c r="R14" s="4" t="s">
        <v>16</v>
      </c>
      <c r="S14" s="4" t="s">
        <v>13</v>
      </c>
      <c r="T14" s="5" t="s">
        <v>10</v>
      </c>
      <c r="U14" s="5" t="s">
        <v>379</v>
      </c>
      <c r="V14" s="5" t="s">
        <v>458</v>
      </c>
      <c r="W14" s="5" t="s">
        <v>275</v>
      </c>
      <c r="X14" s="5" t="s">
        <v>207</v>
      </c>
      <c r="Y14" s="5" t="s">
        <v>10</v>
      </c>
      <c r="Z14" s="5" t="s">
        <v>10</v>
      </c>
      <c r="AA14" s="5" t="s">
        <v>378</v>
      </c>
      <c r="AB14" s="8">
        <v>40756</v>
      </c>
      <c r="AC14" s="5" t="s">
        <v>204</v>
      </c>
      <c r="AD14" s="5"/>
      <c r="AE14" s="5"/>
      <c r="AF14" s="5"/>
      <c r="AG14" s="5" t="s">
        <v>10</v>
      </c>
      <c r="AH14" s="5"/>
      <c r="AI14" s="5"/>
      <c r="AJ14" s="5" t="s">
        <v>39</v>
      </c>
      <c r="AK14" s="5"/>
      <c r="AL14" s="5"/>
      <c r="AM14" s="5"/>
    </row>
    <row r="15" spans="1:39" x14ac:dyDescent="0.25">
      <c r="A15" s="4" t="s">
        <v>91</v>
      </c>
      <c r="B15" s="4" t="s">
        <v>69</v>
      </c>
      <c r="C15" s="4" t="s">
        <v>444</v>
      </c>
      <c r="D15" s="4" t="s">
        <v>444</v>
      </c>
      <c r="E15" s="5">
        <v>164</v>
      </c>
      <c r="F15" s="13">
        <v>94</v>
      </c>
      <c r="G15" s="5">
        <v>153</v>
      </c>
      <c r="H15" s="13">
        <v>65</v>
      </c>
      <c r="I15" s="5">
        <v>4.5</v>
      </c>
      <c r="J15" s="13">
        <v>72</v>
      </c>
      <c r="K15" s="5"/>
      <c r="L15" s="6">
        <v>41688</v>
      </c>
      <c r="M15" s="4" t="s">
        <v>190</v>
      </c>
      <c r="N15" s="4" t="s">
        <v>30</v>
      </c>
      <c r="O15" s="6">
        <v>41757</v>
      </c>
      <c r="P15" s="7">
        <v>50</v>
      </c>
      <c r="Q15" s="4" t="s">
        <v>19</v>
      </c>
      <c r="R15" s="4" t="s">
        <v>16</v>
      </c>
      <c r="S15" s="4" t="s">
        <v>22</v>
      </c>
      <c r="T15" s="5" t="s">
        <v>10</v>
      </c>
      <c r="U15" s="5" t="s">
        <v>239</v>
      </c>
      <c r="V15" s="5" t="s">
        <v>459</v>
      </c>
      <c r="W15" s="5" t="s">
        <v>275</v>
      </c>
      <c r="X15" s="5" t="s">
        <v>207</v>
      </c>
      <c r="Y15" s="5" t="s">
        <v>10</v>
      </c>
      <c r="Z15" s="5" t="s">
        <v>10</v>
      </c>
      <c r="AA15" s="5" t="s">
        <v>377</v>
      </c>
      <c r="AB15" s="8">
        <v>34851</v>
      </c>
      <c r="AC15" s="5" t="s">
        <v>204</v>
      </c>
      <c r="AD15" s="5"/>
      <c r="AE15" s="5"/>
      <c r="AF15" s="5"/>
      <c r="AG15" s="5" t="s">
        <v>10</v>
      </c>
      <c r="AH15" s="5"/>
      <c r="AI15" s="5"/>
      <c r="AJ15" s="5" t="s">
        <v>39</v>
      </c>
      <c r="AK15" s="5"/>
      <c r="AL15" s="5"/>
      <c r="AM15" s="5"/>
    </row>
    <row r="16" spans="1:39" x14ac:dyDescent="0.25">
      <c r="A16" s="4" t="s">
        <v>64</v>
      </c>
      <c r="B16" s="4" t="s">
        <v>65</v>
      </c>
      <c r="C16" s="4">
        <v>3.82</v>
      </c>
      <c r="D16" s="4">
        <v>3.5249999999999999</v>
      </c>
      <c r="E16" s="5">
        <v>148</v>
      </c>
      <c r="F16" s="13" t="s">
        <v>446</v>
      </c>
      <c r="G16" s="5">
        <v>151</v>
      </c>
      <c r="H16" s="13" t="s">
        <v>451</v>
      </c>
      <c r="I16" s="5">
        <v>4</v>
      </c>
      <c r="J16" s="13" t="s">
        <v>456</v>
      </c>
      <c r="K16" s="5"/>
      <c r="L16" s="6">
        <v>41590</v>
      </c>
      <c r="M16" s="4" t="s">
        <v>190</v>
      </c>
      <c r="N16" s="4" t="s">
        <v>10</v>
      </c>
      <c r="O16" s="6">
        <v>41743</v>
      </c>
      <c r="P16" s="7">
        <v>23</v>
      </c>
      <c r="Q16" s="4" t="s">
        <v>19</v>
      </c>
      <c r="R16" s="4" t="s">
        <v>16</v>
      </c>
      <c r="S16" s="4" t="s">
        <v>13</v>
      </c>
      <c r="T16" s="5" t="s">
        <v>10</v>
      </c>
      <c r="U16" s="5" t="s">
        <v>374</v>
      </c>
      <c r="V16" s="5" t="s">
        <v>462</v>
      </c>
      <c r="W16" s="5" t="s">
        <v>376</v>
      </c>
      <c r="X16" s="5" t="s">
        <v>375</v>
      </c>
      <c r="Y16" s="5" t="s">
        <v>10</v>
      </c>
      <c r="Z16" s="5" t="s">
        <v>10</v>
      </c>
      <c r="AA16" s="5" t="s">
        <v>373</v>
      </c>
      <c r="AB16" s="8">
        <v>41760</v>
      </c>
      <c r="AC16" s="5" t="s">
        <v>298</v>
      </c>
      <c r="AD16" s="5"/>
      <c r="AE16" s="5"/>
      <c r="AF16" s="5"/>
      <c r="AG16" s="5" t="s">
        <v>10</v>
      </c>
      <c r="AH16" s="5"/>
      <c r="AI16" s="5"/>
      <c r="AJ16" s="5" t="s">
        <v>39</v>
      </c>
      <c r="AK16" s="5"/>
      <c r="AL16" s="5"/>
      <c r="AM16" s="5"/>
    </row>
    <row r="17" spans="1:39" x14ac:dyDescent="0.25">
      <c r="A17" s="4" t="s">
        <v>49</v>
      </c>
      <c r="B17" s="4" t="s">
        <v>50</v>
      </c>
      <c r="C17" s="4">
        <v>3.52</v>
      </c>
      <c r="D17" s="4">
        <v>3.4790000000000001</v>
      </c>
      <c r="E17" s="5">
        <v>156</v>
      </c>
      <c r="F17" s="13">
        <v>70</v>
      </c>
      <c r="G17" s="5">
        <v>150</v>
      </c>
      <c r="H17" s="13">
        <v>41</v>
      </c>
      <c r="I17" s="5">
        <v>3.5</v>
      </c>
      <c r="J17" s="13">
        <v>35</v>
      </c>
      <c r="K17" s="5"/>
      <c r="L17" s="6">
        <v>41684</v>
      </c>
      <c r="M17" s="4" t="s">
        <v>190</v>
      </c>
      <c r="N17" s="4" t="s">
        <v>30</v>
      </c>
      <c r="O17" s="6">
        <v>41725</v>
      </c>
      <c r="P17" s="7">
        <v>26</v>
      </c>
      <c r="Q17" s="4" t="s">
        <v>19</v>
      </c>
      <c r="R17" s="4" t="s">
        <v>16</v>
      </c>
      <c r="S17" s="4" t="s">
        <v>13</v>
      </c>
      <c r="T17" s="5" t="s">
        <v>10</v>
      </c>
      <c r="U17" s="5" t="s">
        <v>371</v>
      </c>
      <c r="V17" s="5" t="s">
        <v>464</v>
      </c>
      <c r="W17" s="5" t="s">
        <v>212</v>
      </c>
      <c r="X17" s="5" t="s">
        <v>207</v>
      </c>
      <c r="Y17" s="5" t="s">
        <v>10</v>
      </c>
      <c r="Z17" s="5" t="s">
        <v>10</v>
      </c>
      <c r="AA17" s="5" t="s">
        <v>210</v>
      </c>
      <c r="AB17" s="8">
        <v>41791</v>
      </c>
      <c r="AC17" s="5" t="s">
        <v>296</v>
      </c>
      <c r="AD17" s="5"/>
      <c r="AE17" s="5"/>
      <c r="AF17" s="5"/>
      <c r="AG17" s="5" t="s">
        <v>10</v>
      </c>
      <c r="AH17" s="5"/>
      <c r="AI17" s="5"/>
      <c r="AJ17" s="5" t="s">
        <v>39</v>
      </c>
      <c r="AK17" s="5"/>
      <c r="AL17" s="5"/>
      <c r="AM17" s="5"/>
    </row>
    <row r="18" spans="1:39" x14ac:dyDescent="0.25">
      <c r="A18" s="4" t="s">
        <v>46</v>
      </c>
      <c r="B18" s="4" t="s">
        <v>18</v>
      </c>
      <c r="C18" s="4" t="s">
        <v>444</v>
      </c>
      <c r="D18" s="4" t="s">
        <v>444</v>
      </c>
      <c r="E18" s="5">
        <v>161</v>
      </c>
      <c r="F18" s="13">
        <v>87</v>
      </c>
      <c r="G18" s="5">
        <v>146</v>
      </c>
      <c r="H18" s="13">
        <v>25</v>
      </c>
      <c r="I18" s="5">
        <v>4</v>
      </c>
      <c r="J18" s="13">
        <v>54</v>
      </c>
      <c r="K18" s="5"/>
      <c r="L18" s="6">
        <v>41688</v>
      </c>
      <c r="M18" s="4" t="s">
        <v>190</v>
      </c>
      <c r="N18" s="4" t="s">
        <v>30</v>
      </c>
      <c r="O18" s="6">
        <v>41719</v>
      </c>
      <c r="P18" s="7">
        <v>37</v>
      </c>
      <c r="Q18" s="4" t="s">
        <v>19</v>
      </c>
      <c r="R18" s="4" t="s">
        <v>16</v>
      </c>
      <c r="S18" s="4" t="s">
        <v>13</v>
      </c>
      <c r="T18" s="5" t="s">
        <v>10</v>
      </c>
      <c r="U18" s="5" t="s">
        <v>364</v>
      </c>
      <c r="V18" s="5" t="s">
        <v>459</v>
      </c>
      <c r="W18" s="5" t="s">
        <v>365</v>
      </c>
      <c r="X18" s="5" t="s">
        <v>207</v>
      </c>
      <c r="Y18" s="5" t="s">
        <v>10</v>
      </c>
      <c r="Z18" s="5" t="s">
        <v>10</v>
      </c>
      <c r="AA18" s="5" t="s">
        <v>363</v>
      </c>
      <c r="AB18" s="8">
        <v>41883</v>
      </c>
      <c r="AC18" s="5" t="s">
        <v>362</v>
      </c>
      <c r="AD18" s="5"/>
      <c r="AE18" s="5"/>
      <c r="AF18" s="5"/>
      <c r="AG18" s="5" t="s">
        <v>10</v>
      </c>
      <c r="AH18" s="5"/>
      <c r="AI18" s="5"/>
      <c r="AJ18" s="5" t="s">
        <v>39</v>
      </c>
      <c r="AK18" s="5"/>
      <c r="AL18" s="5"/>
      <c r="AM18" s="5"/>
    </row>
    <row r="19" spans="1:39" x14ac:dyDescent="0.25">
      <c r="A19" s="4" t="s">
        <v>148</v>
      </c>
      <c r="B19" s="4" t="s">
        <v>149</v>
      </c>
      <c r="C19" s="4">
        <v>3.2250000000000001</v>
      </c>
      <c r="D19" s="4">
        <v>3.32</v>
      </c>
      <c r="E19" s="5">
        <v>158</v>
      </c>
      <c r="F19" s="13">
        <v>78</v>
      </c>
      <c r="G19" s="5">
        <v>148</v>
      </c>
      <c r="H19" s="13">
        <v>33</v>
      </c>
      <c r="I19" s="5">
        <v>4</v>
      </c>
      <c r="J19" s="13">
        <v>54</v>
      </c>
      <c r="K19" s="5"/>
      <c r="L19" s="6">
        <v>41736</v>
      </c>
      <c r="M19" s="4" t="s">
        <v>190</v>
      </c>
      <c r="N19" s="4" t="s">
        <v>30</v>
      </c>
      <c r="O19" s="6">
        <v>41802</v>
      </c>
      <c r="P19" s="7">
        <v>26</v>
      </c>
      <c r="Q19" s="4" t="s">
        <v>11</v>
      </c>
      <c r="R19" s="4" t="s">
        <v>12</v>
      </c>
      <c r="S19" s="4" t="s">
        <v>13</v>
      </c>
      <c r="T19" s="5" t="s">
        <v>201</v>
      </c>
      <c r="U19" s="5" t="s">
        <v>221</v>
      </c>
      <c r="V19" s="5" t="s">
        <v>464</v>
      </c>
      <c r="W19" s="5" t="s">
        <v>227</v>
      </c>
      <c r="X19" s="5" t="s">
        <v>207</v>
      </c>
      <c r="Y19" s="5" t="s">
        <v>10</v>
      </c>
      <c r="Z19" s="5" t="s">
        <v>10</v>
      </c>
      <c r="AA19" s="5" t="s">
        <v>361</v>
      </c>
      <c r="AB19" s="8">
        <v>40664</v>
      </c>
      <c r="AC19" s="5" t="s">
        <v>194</v>
      </c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x14ac:dyDescent="0.25">
      <c r="A20" s="4" t="s">
        <v>51</v>
      </c>
      <c r="B20" s="4" t="s">
        <v>52</v>
      </c>
      <c r="C20" s="4">
        <v>3.64</v>
      </c>
      <c r="D20" s="4">
        <v>3.57</v>
      </c>
      <c r="E20" s="5">
        <v>159</v>
      </c>
      <c r="F20" s="13">
        <v>81</v>
      </c>
      <c r="G20" s="5">
        <v>153</v>
      </c>
      <c r="H20" s="13">
        <v>53</v>
      </c>
      <c r="I20" s="5">
        <v>4</v>
      </c>
      <c r="J20" s="13">
        <v>54</v>
      </c>
      <c r="K20" s="5"/>
      <c r="L20" s="6">
        <v>41677</v>
      </c>
      <c r="M20" s="4" t="s">
        <v>190</v>
      </c>
      <c r="N20" s="4" t="s">
        <v>10</v>
      </c>
      <c r="O20" s="6">
        <v>41729</v>
      </c>
      <c r="P20" s="7">
        <v>17</v>
      </c>
      <c r="Q20" s="4" t="s">
        <v>11</v>
      </c>
      <c r="R20" s="4" t="s">
        <v>16</v>
      </c>
      <c r="S20" s="4" t="s">
        <v>13</v>
      </c>
      <c r="T20" s="5" t="s">
        <v>10</v>
      </c>
      <c r="U20" s="5" t="s">
        <v>355</v>
      </c>
      <c r="V20" s="5" t="s">
        <v>458</v>
      </c>
      <c r="W20" s="5" t="s">
        <v>356</v>
      </c>
      <c r="X20" s="5" t="s">
        <v>215</v>
      </c>
      <c r="Y20" s="5" t="s">
        <v>10</v>
      </c>
      <c r="Z20" s="5" t="s">
        <v>10</v>
      </c>
      <c r="AA20" s="5" t="s">
        <v>210</v>
      </c>
      <c r="AB20" s="8">
        <v>41791</v>
      </c>
      <c r="AC20" s="5" t="s">
        <v>204</v>
      </c>
      <c r="AD20" s="5"/>
      <c r="AE20" s="5"/>
      <c r="AF20" s="5"/>
      <c r="AG20" s="5" t="s">
        <v>10</v>
      </c>
      <c r="AH20" s="5"/>
      <c r="AI20" s="5"/>
      <c r="AJ20" s="5" t="s">
        <v>39</v>
      </c>
      <c r="AK20" s="5"/>
      <c r="AL20" s="5"/>
      <c r="AM20" s="5"/>
    </row>
    <row r="21" spans="1:39" x14ac:dyDescent="0.25">
      <c r="A21" s="4" t="s">
        <v>173</v>
      </c>
      <c r="B21" s="4" t="s">
        <v>174</v>
      </c>
      <c r="C21" s="4">
        <v>3.14</v>
      </c>
      <c r="D21" s="4">
        <v>3.45</v>
      </c>
      <c r="E21" s="5">
        <v>163</v>
      </c>
      <c r="F21" s="13">
        <v>92</v>
      </c>
      <c r="G21" s="5">
        <v>146</v>
      </c>
      <c r="H21" s="13">
        <v>25</v>
      </c>
      <c r="I21" s="5">
        <v>4</v>
      </c>
      <c r="J21" s="13">
        <v>56</v>
      </c>
      <c r="K21" s="5"/>
      <c r="L21" s="6">
        <v>41841</v>
      </c>
      <c r="M21" s="4" t="s">
        <v>190</v>
      </c>
      <c r="N21" s="4" t="s">
        <v>30</v>
      </c>
      <c r="O21" s="6">
        <v>41870</v>
      </c>
      <c r="P21" s="7">
        <v>35</v>
      </c>
      <c r="Q21" s="4" t="s">
        <v>11</v>
      </c>
      <c r="R21" s="4" t="s">
        <v>16</v>
      </c>
      <c r="S21" s="4" t="s">
        <v>13</v>
      </c>
      <c r="T21" s="5" t="s">
        <v>10</v>
      </c>
      <c r="U21" s="5" t="s">
        <v>218</v>
      </c>
      <c r="V21" s="5" t="s">
        <v>459</v>
      </c>
      <c r="W21" s="5" t="s">
        <v>212</v>
      </c>
      <c r="X21" s="5" t="s">
        <v>207</v>
      </c>
      <c r="Y21" s="5" t="s">
        <v>10</v>
      </c>
      <c r="Z21" s="5" t="s">
        <v>10</v>
      </c>
      <c r="AA21" s="5" t="s">
        <v>354</v>
      </c>
      <c r="AB21" s="8">
        <v>38687</v>
      </c>
      <c r="AC21" s="5" t="s">
        <v>204</v>
      </c>
      <c r="AD21" s="5"/>
      <c r="AE21" s="5"/>
      <c r="AF21" s="5"/>
      <c r="AG21" s="5" t="s">
        <v>10</v>
      </c>
      <c r="AH21" s="5"/>
      <c r="AI21" s="5"/>
      <c r="AJ21" s="5" t="s">
        <v>39</v>
      </c>
      <c r="AK21" s="5"/>
      <c r="AL21" s="5"/>
      <c r="AM21" s="5"/>
    </row>
    <row r="22" spans="1:39" x14ac:dyDescent="0.25">
      <c r="A22" s="4" t="s">
        <v>94</v>
      </c>
      <c r="B22" s="4" t="s">
        <v>90</v>
      </c>
      <c r="C22" s="4">
        <v>3.27</v>
      </c>
      <c r="D22" s="4">
        <v>2.99</v>
      </c>
      <c r="E22" s="5">
        <v>146</v>
      </c>
      <c r="F22" s="13">
        <v>28</v>
      </c>
      <c r="G22" s="5">
        <v>145</v>
      </c>
      <c r="H22" s="13">
        <v>22</v>
      </c>
      <c r="I22" s="5">
        <v>4</v>
      </c>
      <c r="J22" s="13">
        <v>54</v>
      </c>
      <c r="K22" s="5"/>
      <c r="L22" s="6">
        <v>41668</v>
      </c>
      <c r="M22" s="4" t="s">
        <v>190</v>
      </c>
      <c r="N22" s="4" t="s">
        <v>30</v>
      </c>
      <c r="O22" s="6">
        <v>41759</v>
      </c>
      <c r="P22" s="7">
        <v>25</v>
      </c>
      <c r="Q22" s="4" t="s">
        <v>11</v>
      </c>
      <c r="R22" s="4" t="s">
        <v>84</v>
      </c>
      <c r="S22" s="4" t="s">
        <v>13</v>
      </c>
      <c r="T22" s="5" t="s">
        <v>10</v>
      </c>
      <c r="U22" s="5" t="s">
        <v>352</v>
      </c>
      <c r="V22" s="5" t="s">
        <v>459</v>
      </c>
      <c r="W22" s="5" t="s">
        <v>353</v>
      </c>
      <c r="X22" s="5" t="s">
        <v>207</v>
      </c>
      <c r="Y22" s="5" t="s">
        <v>10</v>
      </c>
      <c r="Z22" s="5" t="s">
        <v>10</v>
      </c>
      <c r="AA22" s="5" t="s">
        <v>225</v>
      </c>
      <c r="AB22" s="8">
        <v>40360</v>
      </c>
      <c r="AC22" s="5" t="s">
        <v>204</v>
      </c>
      <c r="AD22" s="5"/>
      <c r="AE22" s="5"/>
      <c r="AF22" s="5"/>
      <c r="AG22" s="5" t="s">
        <v>201</v>
      </c>
      <c r="AH22" s="5"/>
      <c r="AI22" s="5"/>
      <c r="AJ22" s="5" t="s">
        <v>39</v>
      </c>
      <c r="AK22" s="5"/>
      <c r="AL22" s="5"/>
      <c r="AM22" s="5"/>
    </row>
    <row r="23" spans="1:39" x14ac:dyDescent="0.25">
      <c r="A23" s="4" t="s">
        <v>92</v>
      </c>
      <c r="B23" s="4" t="s">
        <v>93</v>
      </c>
      <c r="C23" s="4">
        <v>3.7170000000000001</v>
      </c>
      <c r="D23" s="4">
        <v>3.52</v>
      </c>
      <c r="E23" s="5">
        <v>155</v>
      </c>
      <c r="F23" s="13">
        <v>66</v>
      </c>
      <c r="G23" s="5">
        <v>154</v>
      </c>
      <c r="H23" s="13">
        <v>57</v>
      </c>
      <c r="I23" s="5">
        <v>4</v>
      </c>
      <c r="J23" s="13">
        <v>54</v>
      </c>
      <c r="K23" s="5"/>
      <c r="L23" s="6">
        <v>41666</v>
      </c>
      <c r="M23" s="4" t="s">
        <v>190</v>
      </c>
      <c r="N23" s="4" t="s">
        <v>30</v>
      </c>
      <c r="O23" s="6">
        <v>41758</v>
      </c>
      <c r="P23" s="7">
        <v>27</v>
      </c>
      <c r="Q23" s="4" t="s">
        <v>11</v>
      </c>
      <c r="R23" s="4" t="s">
        <v>16</v>
      </c>
      <c r="S23" s="4" t="s">
        <v>13</v>
      </c>
      <c r="T23" s="5" t="s">
        <v>10</v>
      </c>
      <c r="U23" s="5" t="s">
        <v>350</v>
      </c>
      <c r="V23" s="5" t="s">
        <v>458</v>
      </c>
      <c r="W23" s="5" t="s">
        <v>351</v>
      </c>
      <c r="X23" s="5" t="s">
        <v>207</v>
      </c>
      <c r="Y23" s="5" t="s">
        <v>10</v>
      </c>
      <c r="Z23" s="5" t="s">
        <v>10</v>
      </c>
      <c r="AA23" s="5" t="s">
        <v>496</v>
      </c>
      <c r="AB23" s="8">
        <v>40299</v>
      </c>
      <c r="AC23" s="5" t="s">
        <v>204</v>
      </c>
      <c r="AD23" s="5"/>
      <c r="AE23" s="5"/>
      <c r="AF23" s="5"/>
      <c r="AG23" s="5" t="s">
        <v>10</v>
      </c>
      <c r="AH23" s="5"/>
      <c r="AI23" s="5"/>
      <c r="AJ23" s="5" t="s">
        <v>39</v>
      </c>
      <c r="AK23" s="5"/>
      <c r="AL23" s="5"/>
      <c r="AM23" s="5"/>
    </row>
    <row r="24" spans="1:39" x14ac:dyDescent="0.25">
      <c r="A24" s="4" t="s">
        <v>85</v>
      </c>
      <c r="B24" s="4" t="s">
        <v>86</v>
      </c>
      <c r="C24" s="4">
        <v>3.7629999999999999</v>
      </c>
      <c r="D24" s="4">
        <v>3.4809999999999999</v>
      </c>
      <c r="E24" s="5">
        <v>147</v>
      </c>
      <c r="F24" s="13">
        <v>32</v>
      </c>
      <c r="G24" s="5">
        <v>150</v>
      </c>
      <c r="H24" s="13">
        <v>41</v>
      </c>
      <c r="I24" s="5">
        <v>4.5</v>
      </c>
      <c r="J24" s="13">
        <v>78</v>
      </c>
      <c r="K24" s="5"/>
      <c r="L24" s="6">
        <v>41674</v>
      </c>
      <c r="M24" s="4" t="s">
        <v>190</v>
      </c>
      <c r="N24" s="4" t="s">
        <v>30</v>
      </c>
      <c r="O24" s="6">
        <v>41753</v>
      </c>
      <c r="P24" s="7">
        <v>31</v>
      </c>
      <c r="Q24" s="4" t="s">
        <v>19</v>
      </c>
      <c r="R24" s="4" t="s">
        <v>12</v>
      </c>
      <c r="S24" s="4" t="s">
        <v>13</v>
      </c>
      <c r="T24" s="5" t="s">
        <v>10</v>
      </c>
      <c r="U24" s="5" t="s">
        <v>346</v>
      </c>
      <c r="V24" s="5" t="s">
        <v>459</v>
      </c>
      <c r="W24" s="5" t="s">
        <v>347</v>
      </c>
      <c r="X24" s="5" t="s">
        <v>207</v>
      </c>
      <c r="Y24" s="5" t="s">
        <v>10</v>
      </c>
      <c r="Z24" s="5" t="s">
        <v>10</v>
      </c>
      <c r="AA24" s="5" t="s">
        <v>345</v>
      </c>
      <c r="AB24" s="8">
        <v>41122</v>
      </c>
      <c r="AC24" s="5" t="s">
        <v>204</v>
      </c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x14ac:dyDescent="0.25">
      <c r="A25" s="4" t="s">
        <v>40</v>
      </c>
      <c r="B25" s="4" t="s">
        <v>41</v>
      </c>
      <c r="C25" s="4">
        <v>3.32</v>
      </c>
      <c r="D25" s="4">
        <v>3.45</v>
      </c>
      <c r="E25" s="5">
        <v>149</v>
      </c>
      <c r="F25" s="13">
        <v>40</v>
      </c>
      <c r="G25" s="5">
        <v>146</v>
      </c>
      <c r="H25" s="13">
        <v>25</v>
      </c>
      <c r="I25" s="5">
        <v>3</v>
      </c>
      <c r="J25" s="13">
        <v>14</v>
      </c>
      <c r="K25" s="5"/>
      <c r="L25" s="6">
        <v>41648</v>
      </c>
      <c r="M25" s="4" t="s">
        <v>190</v>
      </c>
      <c r="N25" s="4" t="s">
        <v>10</v>
      </c>
      <c r="O25" s="6">
        <v>41719</v>
      </c>
      <c r="P25" s="7">
        <v>21</v>
      </c>
      <c r="Q25" s="4" t="s">
        <v>11</v>
      </c>
      <c r="R25" s="4" t="s">
        <v>42</v>
      </c>
      <c r="S25" s="4" t="s">
        <v>13</v>
      </c>
      <c r="T25" s="5" t="s">
        <v>10</v>
      </c>
      <c r="U25" s="5" t="s">
        <v>335</v>
      </c>
      <c r="V25" s="5" t="s">
        <v>458</v>
      </c>
      <c r="W25" s="5" t="s">
        <v>336</v>
      </c>
      <c r="X25" s="5" t="s">
        <v>263</v>
      </c>
      <c r="Y25" s="5" t="s">
        <v>10</v>
      </c>
      <c r="Z25" s="5" t="s">
        <v>10</v>
      </c>
      <c r="AA25" s="5" t="s">
        <v>334</v>
      </c>
      <c r="AB25" s="8">
        <v>41791</v>
      </c>
      <c r="AC25" s="5" t="s">
        <v>250</v>
      </c>
      <c r="AD25" s="5" t="s">
        <v>333</v>
      </c>
      <c r="AE25" s="5"/>
      <c r="AF25" s="5"/>
      <c r="AG25" s="5" t="s">
        <v>10</v>
      </c>
      <c r="AH25" s="5"/>
      <c r="AI25" s="5"/>
      <c r="AJ25" s="5" t="s">
        <v>332</v>
      </c>
      <c r="AK25" s="5"/>
      <c r="AL25" s="5"/>
      <c r="AM25" s="5" t="s">
        <v>331</v>
      </c>
    </row>
    <row r="26" spans="1:39" x14ac:dyDescent="0.25">
      <c r="A26" s="4" t="s">
        <v>164</v>
      </c>
      <c r="B26" s="4" t="s">
        <v>165</v>
      </c>
      <c r="C26" s="4" t="s">
        <v>444</v>
      </c>
      <c r="D26" s="4" t="s">
        <v>444</v>
      </c>
      <c r="E26" s="5">
        <v>157</v>
      </c>
      <c r="F26" s="13">
        <v>73</v>
      </c>
      <c r="G26" s="5">
        <v>150</v>
      </c>
      <c r="H26" s="13">
        <v>41</v>
      </c>
      <c r="I26" s="5">
        <v>3</v>
      </c>
      <c r="J26" s="13">
        <v>14</v>
      </c>
      <c r="K26" s="5"/>
      <c r="L26" s="6">
        <v>41668</v>
      </c>
      <c r="M26" s="4" t="s">
        <v>190</v>
      </c>
      <c r="N26" s="4" t="s">
        <v>30</v>
      </c>
      <c r="O26" s="6">
        <v>41844</v>
      </c>
      <c r="P26" s="7">
        <v>32</v>
      </c>
      <c r="Q26" s="4" t="s">
        <v>19</v>
      </c>
      <c r="R26" s="4" t="s">
        <v>99</v>
      </c>
      <c r="S26" s="4" t="s">
        <v>13</v>
      </c>
      <c r="T26" s="5" t="s">
        <v>10</v>
      </c>
      <c r="U26" s="5" t="s">
        <v>239</v>
      </c>
      <c r="V26" s="5" t="s">
        <v>459</v>
      </c>
      <c r="W26" s="5" t="s">
        <v>322</v>
      </c>
      <c r="X26" s="5" t="s">
        <v>207</v>
      </c>
      <c r="Y26" s="5" t="s">
        <v>10</v>
      </c>
      <c r="Z26" s="5" t="s">
        <v>10</v>
      </c>
      <c r="AA26" s="5" t="s">
        <v>321</v>
      </c>
      <c r="AB26" s="8">
        <v>41699</v>
      </c>
      <c r="AC26" s="5" t="s">
        <v>194</v>
      </c>
      <c r="AD26" s="5"/>
      <c r="AE26" s="5"/>
      <c r="AF26" s="5"/>
      <c r="AG26" s="5" t="s">
        <v>10</v>
      </c>
      <c r="AH26" s="5"/>
      <c r="AI26" s="5"/>
      <c r="AJ26" s="5" t="s">
        <v>320</v>
      </c>
      <c r="AK26" s="5" t="s">
        <v>319</v>
      </c>
      <c r="AL26" s="5"/>
      <c r="AM26" s="5"/>
    </row>
    <row r="27" spans="1:39" x14ac:dyDescent="0.25">
      <c r="A27" s="4" t="s">
        <v>89</v>
      </c>
      <c r="B27" s="4" t="s">
        <v>90</v>
      </c>
      <c r="C27" s="4">
        <v>3.24</v>
      </c>
      <c r="D27" s="4">
        <v>3.11</v>
      </c>
      <c r="E27" s="5">
        <v>153</v>
      </c>
      <c r="F27" s="13">
        <v>58</v>
      </c>
      <c r="G27" s="5">
        <v>160</v>
      </c>
      <c r="H27" s="13">
        <v>78</v>
      </c>
      <c r="I27" s="5">
        <v>3.5</v>
      </c>
      <c r="J27" s="13">
        <v>35</v>
      </c>
      <c r="K27" s="5"/>
      <c r="L27" s="6">
        <v>41641</v>
      </c>
      <c r="M27" s="4" t="s">
        <v>190</v>
      </c>
      <c r="N27" s="4" t="s">
        <v>10</v>
      </c>
      <c r="O27" s="6">
        <v>41757</v>
      </c>
      <c r="P27" s="7">
        <v>21</v>
      </c>
      <c r="Q27" s="4" t="s">
        <v>11</v>
      </c>
      <c r="R27" s="4" t="s">
        <v>42</v>
      </c>
      <c r="S27" s="4" t="s">
        <v>13</v>
      </c>
      <c r="T27" s="5" t="s">
        <v>10</v>
      </c>
      <c r="U27" s="5" t="s">
        <v>314</v>
      </c>
      <c r="V27" s="5" t="s">
        <v>458</v>
      </c>
      <c r="W27" s="5" t="s">
        <v>315</v>
      </c>
      <c r="X27" s="5" t="s">
        <v>248</v>
      </c>
      <c r="Y27" s="5" t="s">
        <v>201</v>
      </c>
      <c r="Z27" s="5" t="s">
        <v>10</v>
      </c>
      <c r="AA27" s="5" t="s">
        <v>497</v>
      </c>
      <c r="AB27" s="8">
        <v>41760</v>
      </c>
      <c r="AC27" s="5" t="s">
        <v>238</v>
      </c>
      <c r="AD27" s="5"/>
      <c r="AE27" s="5"/>
      <c r="AF27" s="5"/>
      <c r="AG27" s="5" t="s">
        <v>10</v>
      </c>
      <c r="AH27" s="5"/>
      <c r="AI27" s="5"/>
      <c r="AJ27" s="5" t="s">
        <v>313</v>
      </c>
      <c r="AK27" s="5"/>
      <c r="AL27" s="5" t="s">
        <v>312</v>
      </c>
      <c r="AM27" s="5"/>
    </row>
    <row r="28" spans="1:39" ht="30" x14ac:dyDescent="0.25">
      <c r="A28" s="4" t="s">
        <v>162</v>
      </c>
      <c r="B28" s="4" t="s">
        <v>163</v>
      </c>
      <c r="C28" s="4">
        <v>3.45</v>
      </c>
      <c r="D28" s="4">
        <v>3.3570000000000002</v>
      </c>
      <c r="E28" s="5">
        <v>152</v>
      </c>
      <c r="F28" s="13">
        <v>53</v>
      </c>
      <c r="G28" s="5">
        <v>155</v>
      </c>
      <c r="H28" s="13">
        <v>64</v>
      </c>
      <c r="I28" s="5">
        <v>3</v>
      </c>
      <c r="J28" s="13">
        <v>11</v>
      </c>
      <c r="K28" s="5"/>
      <c r="L28" s="6">
        <v>41472</v>
      </c>
      <c r="M28" s="4" t="s">
        <v>489</v>
      </c>
      <c r="N28" s="4" t="s">
        <v>30</v>
      </c>
      <c r="O28" s="6">
        <v>41844</v>
      </c>
      <c r="P28" s="7">
        <v>24</v>
      </c>
      <c r="Q28" s="4" t="s">
        <v>11</v>
      </c>
      <c r="R28" s="4" t="s">
        <v>16</v>
      </c>
      <c r="S28" s="4" t="s">
        <v>13</v>
      </c>
      <c r="T28" s="5" t="s">
        <v>201</v>
      </c>
      <c r="U28" s="5" t="s">
        <v>477</v>
      </c>
      <c r="V28" s="5" t="s">
        <v>458</v>
      </c>
      <c r="W28" s="5" t="s">
        <v>478</v>
      </c>
      <c r="X28" s="5" t="s">
        <v>479</v>
      </c>
      <c r="Y28" s="5" t="s">
        <v>10</v>
      </c>
      <c r="Z28" s="5" t="s">
        <v>10</v>
      </c>
      <c r="AA28" s="5" t="s">
        <v>480</v>
      </c>
      <c r="AB28" s="8">
        <v>41122</v>
      </c>
      <c r="AC28" s="5" t="s">
        <v>488</v>
      </c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x14ac:dyDescent="0.25">
      <c r="A29" s="4" t="s">
        <v>111</v>
      </c>
      <c r="B29" s="4" t="s">
        <v>90</v>
      </c>
      <c r="C29" s="4">
        <v>3.84</v>
      </c>
      <c r="D29" s="4">
        <v>3.8530000000000002</v>
      </c>
      <c r="E29" s="5">
        <v>159</v>
      </c>
      <c r="F29" s="13">
        <v>81</v>
      </c>
      <c r="G29" s="5">
        <v>155</v>
      </c>
      <c r="H29" s="13">
        <v>61</v>
      </c>
      <c r="I29" s="5">
        <v>4</v>
      </c>
      <c r="J29" s="13">
        <v>54</v>
      </c>
      <c r="K29" s="5"/>
      <c r="L29" s="6">
        <v>41697</v>
      </c>
      <c r="M29" s="4" t="s">
        <v>190</v>
      </c>
      <c r="N29" s="4" t="s">
        <v>30</v>
      </c>
      <c r="O29" s="6">
        <v>41761</v>
      </c>
      <c r="P29" s="7">
        <v>24</v>
      </c>
      <c r="Q29" s="4" t="s">
        <v>11</v>
      </c>
      <c r="R29" s="4" t="s">
        <v>16</v>
      </c>
      <c r="S29" s="4" t="s">
        <v>13</v>
      </c>
      <c r="T29" s="5" t="s">
        <v>201</v>
      </c>
      <c r="U29" s="5" t="s">
        <v>311</v>
      </c>
      <c r="V29" s="5" t="s">
        <v>458</v>
      </c>
      <c r="W29" s="5" t="s">
        <v>275</v>
      </c>
      <c r="X29" s="5" t="s">
        <v>207</v>
      </c>
      <c r="Y29" s="5" t="s">
        <v>10</v>
      </c>
      <c r="Z29" s="5" t="s">
        <v>10</v>
      </c>
      <c r="AA29" s="5" t="s">
        <v>310</v>
      </c>
      <c r="AB29" s="8">
        <v>41030</v>
      </c>
      <c r="AC29" s="5" t="s">
        <v>280</v>
      </c>
      <c r="AD29" s="5"/>
      <c r="AE29" s="5"/>
      <c r="AF29" s="5"/>
      <c r="AG29" s="5" t="s">
        <v>10</v>
      </c>
      <c r="AH29" s="5"/>
      <c r="AI29" s="5"/>
      <c r="AJ29" s="5" t="s">
        <v>39</v>
      </c>
      <c r="AK29" s="5"/>
      <c r="AL29" s="5"/>
      <c r="AM29" s="5"/>
    </row>
    <row r="30" spans="1:39" x14ac:dyDescent="0.25">
      <c r="A30" s="4" t="s">
        <v>72</v>
      </c>
      <c r="B30" s="4" t="s">
        <v>73</v>
      </c>
      <c r="C30" s="4">
        <v>3.51</v>
      </c>
      <c r="D30" s="4">
        <v>3.73</v>
      </c>
      <c r="E30" s="5">
        <v>165</v>
      </c>
      <c r="F30" s="13">
        <v>95</v>
      </c>
      <c r="G30" s="5">
        <v>148</v>
      </c>
      <c r="H30" s="13">
        <v>33</v>
      </c>
      <c r="I30" s="5">
        <v>4.5</v>
      </c>
      <c r="J30" s="13">
        <v>78</v>
      </c>
      <c r="K30" s="5"/>
      <c r="L30" s="6">
        <v>41688</v>
      </c>
      <c r="M30" s="4" t="s">
        <v>190</v>
      </c>
      <c r="N30" s="4" t="s">
        <v>30</v>
      </c>
      <c r="O30" s="6">
        <v>41747</v>
      </c>
      <c r="P30" s="7">
        <v>24</v>
      </c>
      <c r="Q30" s="4" t="s">
        <v>19</v>
      </c>
      <c r="R30" s="4" t="s">
        <v>16</v>
      </c>
      <c r="S30" s="4" t="s">
        <v>13</v>
      </c>
      <c r="T30" s="5" t="s">
        <v>201</v>
      </c>
      <c r="U30" s="5" t="s">
        <v>309</v>
      </c>
      <c r="V30" s="5" t="s">
        <v>464</v>
      </c>
      <c r="W30" s="5" t="s">
        <v>219</v>
      </c>
      <c r="X30" s="5" t="s">
        <v>207</v>
      </c>
      <c r="Y30" s="5" t="s">
        <v>10</v>
      </c>
      <c r="Z30" s="5" t="s">
        <v>10</v>
      </c>
      <c r="AA30" s="5" t="s">
        <v>308</v>
      </c>
      <c r="AB30" s="8">
        <v>41030</v>
      </c>
      <c r="AC30" s="5" t="s">
        <v>307</v>
      </c>
      <c r="AD30" s="5"/>
      <c r="AE30" s="5"/>
      <c r="AF30" s="5"/>
      <c r="AG30" s="5" t="s">
        <v>10</v>
      </c>
      <c r="AH30" s="5"/>
      <c r="AI30" s="5"/>
      <c r="AJ30" s="5" t="s">
        <v>39</v>
      </c>
      <c r="AK30" s="5"/>
      <c r="AL30" s="5"/>
      <c r="AM30" s="5"/>
    </row>
    <row r="31" spans="1:39" x14ac:dyDescent="0.25">
      <c r="A31" s="4" t="s">
        <v>53</v>
      </c>
      <c r="B31" s="4" t="s">
        <v>54</v>
      </c>
      <c r="C31" s="4" t="s">
        <v>444</v>
      </c>
      <c r="D31" s="4" t="s">
        <v>444</v>
      </c>
      <c r="E31" s="5">
        <v>158</v>
      </c>
      <c r="F31" s="13">
        <v>78</v>
      </c>
      <c r="G31" s="5">
        <v>150</v>
      </c>
      <c r="H31" s="13">
        <v>41</v>
      </c>
      <c r="I31" s="5">
        <v>4</v>
      </c>
      <c r="J31" s="13">
        <v>54</v>
      </c>
      <c r="K31" s="5"/>
      <c r="L31" s="6">
        <v>41668</v>
      </c>
      <c r="M31" s="4" t="s">
        <v>190</v>
      </c>
      <c r="N31" s="4" t="s">
        <v>30</v>
      </c>
      <c r="O31" s="6">
        <v>41730</v>
      </c>
      <c r="P31" s="7">
        <v>36</v>
      </c>
      <c r="Q31" s="4" t="s">
        <v>11</v>
      </c>
      <c r="R31" s="4" t="s">
        <v>16</v>
      </c>
      <c r="S31" s="4" t="s">
        <v>13</v>
      </c>
      <c r="T31" s="5" t="s">
        <v>10</v>
      </c>
      <c r="U31" s="5" t="s">
        <v>239</v>
      </c>
      <c r="V31" s="5" t="s">
        <v>459</v>
      </c>
      <c r="W31" s="5" t="s">
        <v>302</v>
      </c>
      <c r="X31" s="5" t="s">
        <v>207</v>
      </c>
      <c r="Y31" s="5" t="s">
        <v>10</v>
      </c>
      <c r="Z31" s="5" t="s">
        <v>10</v>
      </c>
      <c r="AA31" s="5" t="s">
        <v>210</v>
      </c>
      <c r="AB31" s="8">
        <v>37408</v>
      </c>
      <c r="AC31" s="5" t="s">
        <v>204</v>
      </c>
      <c r="AD31" s="5"/>
      <c r="AE31" s="5"/>
      <c r="AF31" s="5"/>
      <c r="AG31" s="5" t="s">
        <v>10</v>
      </c>
      <c r="AH31" s="5"/>
      <c r="AI31" s="5"/>
      <c r="AJ31" s="5" t="s">
        <v>39</v>
      </c>
      <c r="AK31" s="5"/>
      <c r="AL31" s="5"/>
      <c r="AM31" s="5"/>
    </row>
    <row r="32" spans="1:39" x14ac:dyDescent="0.25">
      <c r="A32" s="4" t="s">
        <v>35</v>
      </c>
      <c r="B32" s="4" t="s">
        <v>36</v>
      </c>
      <c r="C32" s="4" t="s">
        <v>444</v>
      </c>
      <c r="D32" s="4" t="s">
        <v>444</v>
      </c>
      <c r="E32" s="5">
        <v>161</v>
      </c>
      <c r="F32" s="13">
        <v>87</v>
      </c>
      <c r="G32" s="5">
        <v>154</v>
      </c>
      <c r="H32" s="13">
        <v>57</v>
      </c>
      <c r="I32" s="5">
        <v>3</v>
      </c>
      <c r="J32" s="13">
        <v>14</v>
      </c>
      <c r="K32" s="5"/>
      <c r="L32" s="6">
        <v>41695</v>
      </c>
      <c r="M32" s="4" t="s">
        <v>190</v>
      </c>
      <c r="N32" s="4" t="s">
        <v>30</v>
      </c>
      <c r="O32" s="6">
        <v>41717</v>
      </c>
      <c r="P32" s="7">
        <v>32</v>
      </c>
      <c r="Q32" s="4" t="s">
        <v>19</v>
      </c>
      <c r="R32" s="4" t="s">
        <v>16</v>
      </c>
      <c r="S32" s="4" t="s">
        <v>22</v>
      </c>
      <c r="T32" s="5" t="s">
        <v>10</v>
      </c>
      <c r="U32" s="5" t="s">
        <v>239</v>
      </c>
      <c r="V32" s="5" t="s">
        <v>459</v>
      </c>
      <c r="W32" s="5" t="s">
        <v>275</v>
      </c>
      <c r="X32" s="5" t="s">
        <v>207</v>
      </c>
      <c r="Y32" s="5" t="s">
        <v>10</v>
      </c>
      <c r="Z32" s="5" t="s">
        <v>10</v>
      </c>
      <c r="AA32" s="5" t="s">
        <v>286</v>
      </c>
      <c r="AB32" s="8">
        <v>41699</v>
      </c>
      <c r="AC32" s="5" t="s">
        <v>194</v>
      </c>
      <c r="AD32" s="5"/>
      <c r="AE32" s="5"/>
      <c r="AF32" s="5"/>
      <c r="AG32" s="5" t="s">
        <v>10</v>
      </c>
      <c r="AH32" s="5"/>
      <c r="AI32" s="5"/>
      <c r="AJ32" s="5" t="s">
        <v>39</v>
      </c>
      <c r="AK32" s="5"/>
      <c r="AL32" s="5"/>
      <c r="AM32" s="5"/>
    </row>
    <row r="33" spans="1:39" x14ac:dyDescent="0.25">
      <c r="A33" s="4" t="s">
        <v>144</v>
      </c>
      <c r="B33" s="4" t="s">
        <v>145</v>
      </c>
      <c r="C33" s="4">
        <v>3.9</v>
      </c>
      <c r="D33" s="4">
        <v>3.67</v>
      </c>
      <c r="E33" s="5">
        <v>148</v>
      </c>
      <c r="F33" s="13">
        <v>36</v>
      </c>
      <c r="G33" s="5">
        <v>138</v>
      </c>
      <c r="H33" s="13">
        <v>5</v>
      </c>
      <c r="I33" s="5">
        <v>4</v>
      </c>
      <c r="J33" s="13">
        <v>54</v>
      </c>
      <c r="K33" s="5"/>
      <c r="L33" s="6">
        <v>41681</v>
      </c>
      <c r="M33" s="4" t="s">
        <v>190</v>
      </c>
      <c r="N33" s="4" t="s">
        <v>30</v>
      </c>
      <c r="O33" s="6">
        <v>41799</v>
      </c>
      <c r="P33" s="7">
        <v>50</v>
      </c>
      <c r="Q33" s="4" t="s">
        <v>11</v>
      </c>
      <c r="R33" s="4" t="s">
        <v>16</v>
      </c>
      <c r="S33" s="4" t="s">
        <v>13</v>
      </c>
      <c r="T33" s="5" t="s">
        <v>10</v>
      </c>
      <c r="U33" s="5" t="s">
        <v>281</v>
      </c>
      <c r="V33" s="5" t="s">
        <v>465</v>
      </c>
      <c r="W33" s="5" t="s">
        <v>275</v>
      </c>
      <c r="X33" s="5" t="s">
        <v>207</v>
      </c>
      <c r="Y33" s="5" t="s">
        <v>10</v>
      </c>
      <c r="Z33" s="5" t="s">
        <v>10</v>
      </c>
      <c r="AA33" s="5" t="s">
        <v>210</v>
      </c>
      <c r="AB33" s="8">
        <v>41395</v>
      </c>
      <c r="AC33" s="5" t="s">
        <v>254</v>
      </c>
      <c r="AD33" s="5"/>
      <c r="AE33" s="5"/>
      <c r="AF33" s="5"/>
      <c r="AG33" s="5" t="s">
        <v>10</v>
      </c>
      <c r="AH33" s="5"/>
      <c r="AI33" s="5"/>
      <c r="AJ33" s="5" t="s">
        <v>39</v>
      </c>
      <c r="AK33" s="5"/>
      <c r="AL33" s="5"/>
      <c r="AM33" s="5"/>
    </row>
    <row r="34" spans="1:39" x14ac:dyDescent="0.25">
      <c r="A34" s="4" t="s">
        <v>43</v>
      </c>
      <c r="B34" s="4" t="s">
        <v>44</v>
      </c>
      <c r="C34" s="4">
        <v>4</v>
      </c>
      <c r="D34" s="4">
        <v>3.91</v>
      </c>
      <c r="E34" s="5">
        <v>155</v>
      </c>
      <c r="F34" s="13">
        <v>66</v>
      </c>
      <c r="G34" s="5">
        <v>151</v>
      </c>
      <c r="H34" s="13">
        <v>45</v>
      </c>
      <c r="I34" s="5">
        <v>3.5</v>
      </c>
      <c r="J34" s="13">
        <v>35</v>
      </c>
      <c r="K34" s="5"/>
      <c r="L34" s="6">
        <v>41684</v>
      </c>
      <c r="M34" s="4" t="s">
        <v>190</v>
      </c>
      <c r="N34" s="4" t="s">
        <v>10</v>
      </c>
      <c r="O34" s="6">
        <v>41719</v>
      </c>
      <c r="P34" s="7">
        <v>24</v>
      </c>
      <c r="Q34" s="4" t="s">
        <v>11</v>
      </c>
      <c r="R34" s="4" t="s">
        <v>16</v>
      </c>
      <c r="S34" s="4" t="s">
        <v>13</v>
      </c>
      <c r="T34" s="5" t="s">
        <v>201</v>
      </c>
      <c r="U34" s="5" t="s">
        <v>271</v>
      </c>
      <c r="V34" s="5" t="s">
        <v>458</v>
      </c>
      <c r="W34" s="5" t="s">
        <v>272</v>
      </c>
      <c r="X34" s="5" t="s">
        <v>207</v>
      </c>
      <c r="Y34" s="5" t="s">
        <v>10</v>
      </c>
      <c r="Z34" s="5" t="s">
        <v>10</v>
      </c>
      <c r="AA34" s="5" t="s">
        <v>270</v>
      </c>
      <c r="AB34" s="8">
        <v>41244</v>
      </c>
      <c r="AC34" s="5" t="s">
        <v>266</v>
      </c>
      <c r="AD34" s="5"/>
      <c r="AE34" s="5" t="s">
        <v>269</v>
      </c>
      <c r="AF34" s="5"/>
      <c r="AG34" s="5" t="s">
        <v>10</v>
      </c>
      <c r="AH34" s="5"/>
      <c r="AI34" s="5"/>
      <c r="AJ34" s="5" t="s">
        <v>39</v>
      </c>
      <c r="AK34" s="5"/>
      <c r="AL34" s="5"/>
      <c r="AM34" s="5"/>
    </row>
    <row r="35" spans="1:39" x14ac:dyDescent="0.25">
      <c r="A35" s="4" t="s">
        <v>87</v>
      </c>
      <c r="B35" s="4" t="s">
        <v>88</v>
      </c>
      <c r="C35" s="4">
        <v>3.33</v>
      </c>
      <c r="D35" s="4">
        <v>3.1349999999999998</v>
      </c>
      <c r="E35" s="5">
        <v>149</v>
      </c>
      <c r="F35" s="13" t="s">
        <v>445</v>
      </c>
      <c r="G35" s="5">
        <v>143</v>
      </c>
      <c r="H35" s="13" t="s">
        <v>453</v>
      </c>
      <c r="I35" s="5">
        <v>4</v>
      </c>
      <c r="J35" s="13" t="s">
        <v>456</v>
      </c>
      <c r="K35" s="5"/>
      <c r="L35" s="6">
        <v>41666</v>
      </c>
      <c r="M35" s="4" t="s">
        <v>190</v>
      </c>
      <c r="N35" s="4" t="s">
        <v>10</v>
      </c>
      <c r="O35" s="6">
        <v>41754</v>
      </c>
      <c r="P35" s="7">
        <v>22</v>
      </c>
      <c r="Q35" s="4" t="s">
        <v>11</v>
      </c>
      <c r="R35" s="4" t="s">
        <v>16</v>
      </c>
      <c r="S35" s="4" t="s">
        <v>13</v>
      </c>
      <c r="T35" s="5" t="s">
        <v>10</v>
      </c>
      <c r="U35" s="5" t="s">
        <v>267</v>
      </c>
      <c r="V35" s="5" t="s">
        <v>458</v>
      </c>
      <c r="W35" s="5" t="s">
        <v>268</v>
      </c>
      <c r="X35" s="5" t="s">
        <v>263</v>
      </c>
      <c r="Y35" s="5" t="s">
        <v>10</v>
      </c>
      <c r="Z35" s="5" t="s">
        <v>10</v>
      </c>
      <c r="AA35" s="5" t="s">
        <v>499</v>
      </c>
      <c r="AB35" s="8">
        <v>41760</v>
      </c>
      <c r="AC35" s="5" t="s">
        <v>266</v>
      </c>
      <c r="AD35" s="5"/>
      <c r="AE35" s="5" t="s">
        <v>265</v>
      </c>
      <c r="AF35" s="5"/>
      <c r="AG35" s="5" t="s">
        <v>10</v>
      </c>
      <c r="AH35" s="5"/>
      <c r="AI35" s="5"/>
      <c r="AJ35" s="5" t="s">
        <v>39</v>
      </c>
      <c r="AK35" s="5"/>
      <c r="AL35" s="5"/>
      <c r="AM35" s="5"/>
    </row>
    <row r="36" spans="1:39" x14ac:dyDescent="0.25">
      <c r="A36" s="4" t="s">
        <v>124</v>
      </c>
      <c r="B36" s="4" t="s">
        <v>125</v>
      </c>
      <c r="C36" s="4">
        <v>3.2240000000000002</v>
      </c>
      <c r="D36" s="4">
        <v>3.35</v>
      </c>
      <c r="E36" s="5">
        <v>158</v>
      </c>
      <c r="F36" s="13">
        <v>78</v>
      </c>
      <c r="G36" s="5">
        <v>150</v>
      </c>
      <c r="H36" s="13">
        <v>41</v>
      </c>
      <c r="I36" s="5">
        <v>4</v>
      </c>
      <c r="J36" s="13">
        <v>54</v>
      </c>
      <c r="K36" s="5"/>
      <c r="L36" s="6">
        <v>41688</v>
      </c>
      <c r="M36" s="4" t="s">
        <v>190</v>
      </c>
      <c r="N36" s="4" t="s">
        <v>30</v>
      </c>
      <c r="O36" s="6">
        <v>41769</v>
      </c>
      <c r="P36" s="7">
        <v>25</v>
      </c>
      <c r="Q36" s="4" t="s">
        <v>11</v>
      </c>
      <c r="R36" s="4" t="s">
        <v>16</v>
      </c>
      <c r="S36" s="4" t="s">
        <v>13</v>
      </c>
      <c r="T36" s="5" t="s">
        <v>10</v>
      </c>
      <c r="U36" s="5" t="s">
        <v>256</v>
      </c>
      <c r="V36" s="5" t="s">
        <v>459</v>
      </c>
      <c r="W36" s="5" t="s">
        <v>257</v>
      </c>
      <c r="X36" s="5" t="s">
        <v>207</v>
      </c>
      <c r="Y36" s="5" t="s">
        <v>10</v>
      </c>
      <c r="Z36" s="5" t="s">
        <v>10</v>
      </c>
      <c r="AA36" s="5" t="s">
        <v>255</v>
      </c>
      <c r="AB36" s="8">
        <v>40695</v>
      </c>
      <c r="AC36" s="5" t="s">
        <v>254</v>
      </c>
      <c r="AD36" s="5"/>
      <c r="AE36" s="5"/>
      <c r="AF36" s="5"/>
      <c r="AG36" s="5" t="s">
        <v>10</v>
      </c>
      <c r="AH36" s="5"/>
      <c r="AI36" s="5"/>
      <c r="AJ36" s="5" t="s">
        <v>39</v>
      </c>
      <c r="AK36" s="5"/>
      <c r="AL36" s="5"/>
      <c r="AM36" s="5"/>
    </row>
    <row r="37" spans="1:39" x14ac:dyDescent="0.25">
      <c r="A37" s="4" t="s">
        <v>105</v>
      </c>
      <c r="B37" s="4" t="s">
        <v>106</v>
      </c>
      <c r="C37" s="4" t="s">
        <v>444</v>
      </c>
      <c r="D37" s="4" t="s">
        <v>444</v>
      </c>
      <c r="E37" s="5">
        <v>149</v>
      </c>
      <c r="F37" s="13">
        <v>40</v>
      </c>
      <c r="G37" s="5">
        <v>148</v>
      </c>
      <c r="H37" s="13">
        <v>33</v>
      </c>
      <c r="I37" s="5">
        <v>3.5</v>
      </c>
      <c r="J37" s="13">
        <v>35</v>
      </c>
      <c r="K37" s="5"/>
      <c r="L37" s="6">
        <v>41674</v>
      </c>
      <c r="M37" s="4" t="s">
        <v>190</v>
      </c>
      <c r="N37" s="4" t="s">
        <v>30</v>
      </c>
      <c r="O37" s="6">
        <v>41761</v>
      </c>
      <c r="P37" s="7">
        <v>29</v>
      </c>
      <c r="Q37" s="4" t="s">
        <v>11</v>
      </c>
      <c r="R37" s="4" t="s">
        <v>16</v>
      </c>
      <c r="S37" s="4" t="s">
        <v>13</v>
      </c>
      <c r="T37" s="5" t="s">
        <v>10</v>
      </c>
      <c r="U37" s="5" t="s">
        <v>239</v>
      </c>
      <c r="V37" s="5" t="s">
        <v>459</v>
      </c>
      <c r="W37" s="5" t="s">
        <v>227</v>
      </c>
      <c r="X37" s="5" t="s">
        <v>207</v>
      </c>
      <c r="Y37" s="5" t="s">
        <v>10</v>
      </c>
      <c r="Z37" s="5" t="s">
        <v>10</v>
      </c>
      <c r="AA37" s="5" t="s">
        <v>251</v>
      </c>
      <c r="AB37" s="8">
        <v>40057</v>
      </c>
      <c r="AC37" s="5" t="s">
        <v>250</v>
      </c>
      <c r="AD37" s="5" t="s">
        <v>249</v>
      </c>
      <c r="AE37" s="5"/>
      <c r="AF37" s="5"/>
      <c r="AG37" s="5" t="s">
        <v>10</v>
      </c>
      <c r="AH37" s="5"/>
      <c r="AI37" s="5"/>
      <c r="AJ37" s="5" t="s">
        <v>39</v>
      </c>
      <c r="AK37" s="5"/>
      <c r="AL37" s="5"/>
      <c r="AM37" s="5"/>
    </row>
    <row r="38" spans="1:39" x14ac:dyDescent="0.25">
      <c r="A38" s="4" t="s">
        <v>33</v>
      </c>
      <c r="B38" s="4" t="s">
        <v>34</v>
      </c>
      <c r="C38" s="4">
        <v>2.9420000000000002</v>
      </c>
      <c r="D38" s="4">
        <v>2.71</v>
      </c>
      <c r="E38" s="5">
        <v>154</v>
      </c>
      <c r="F38" s="13">
        <v>62</v>
      </c>
      <c r="G38" s="5">
        <v>150</v>
      </c>
      <c r="H38" s="13">
        <v>41</v>
      </c>
      <c r="I38" s="5">
        <v>3.5</v>
      </c>
      <c r="J38" s="13">
        <v>35</v>
      </c>
      <c r="K38" s="5"/>
      <c r="L38" s="6">
        <v>41688</v>
      </c>
      <c r="M38" s="4" t="s">
        <v>190</v>
      </c>
      <c r="N38" s="4" t="s">
        <v>10</v>
      </c>
      <c r="O38" s="6">
        <v>41717</v>
      </c>
      <c r="P38" s="7">
        <v>24</v>
      </c>
      <c r="Q38" s="4" t="s">
        <v>11</v>
      </c>
      <c r="R38" s="4" t="s">
        <v>16</v>
      </c>
      <c r="S38" s="4" t="s">
        <v>13</v>
      </c>
      <c r="T38" s="5" t="s">
        <v>201</v>
      </c>
      <c r="U38" s="5" t="s">
        <v>242</v>
      </c>
      <c r="V38" s="5" t="s">
        <v>458</v>
      </c>
      <c r="W38" s="5" t="s">
        <v>243</v>
      </c>
      <c r="X38" s="5" t="s">
        <v>215</v>
      </c>
      <c r="Y38" s="5" t="s">
        <v>10</v>
      </c>
      <c r="Z38" s="5" t="s">
        <v>10</v>
      </c>
      <c r="AA38" s="5" t="s">
        <v>241</v>
      </c>
      <c r="AB38" s="8">
        <v>40695</v>
      </c>
      <c r="AC38" s="5" t="s">
        <v>204</v>
      </c>
      <c r="AD38" s="5"/>
      <c r="AE38" s="5"/>
      <c r="AF38" s="5"/>
      <c r="AG38" s="5" t="s">
        <v>10</v>
      </c>
      <c r="AH38" s="5"/>
      <c r="AI38" s="5"/>
      <c r="AJ38" s="5" t="s">
        <v>39</v>
      </c>
      <c r="AK38" s="5"/>
      <c r="AL38" s="5"/>
      <c r="AM38" s="5"/>
    </row>
    <row r="39" spans="1:39" x14ac:dyDescent="0.25">
      <c r="A39" s="4" t="s">
        <v>74</v>
      </c>
      <c r="B39" s="4" t="s">
        <v>75</v>
      </c>
      <c r="C39" s="4" t="s">
        <v>444</v>
      </c>
      <c r="D39" s="4" t="s">
        <v>444</v>
      </c>
      <c r="E39" s="5">
        <v>157</v>
      </c>
      <c r="F39" s="13" t="s">
        <v>448</v>
      </c>
      <c r="G39" s="5">
        <v>152</v>
      </c>
      <c r="H39" s="13" t="s">
        <v>454</v>
      </c>
      <c r="I39" s="5">
        <v>4.5</v>
      </c>
      <c r="J39" s="13" t="s">
        <v>457</v>
      </c>
      <c r="K39" s="5"/>
      <c r="L39" s="6">
        <v>41674</v>
      </c>
      <c r="M39" s="4" t="s">
        <v>190</v>
      </c>
      <c r="N39" s="4" t="s">
        <v>30</v>
      </c>
      <c r="O39" s="6">
        <v>41749</v>
      </c>
      <c r="P39" s="7">
        <v>33</v>
      </c>
      <c r="Q39" s="4" t="s">
        <v>19</v>
      </c>
      <c r="R39" s="4" t="s">
        <v>16</v>
      </c>
      <c r="S39" s="4" t="s">
        <v>13</v>
      </c>
      <c r="T39" s="5" t="s">
        <v>10</v>
      </c>
      <c r="U39" s="5" t="s">
        <v>239</v>
      </c>
      <c r="V39" s="5" t="s">
        <v>459</v>
      </c>
      <c r="W39" s="5" t="s">
        <v>240</v>
      </c>
      <c r="X39" s="5" t="s">
        <v>207</v>
      </c>
      <c r="Y39" s="5" t="s">
        <v>10</v>
      </c>
      <c r="Z39" s="5" t="s">
        <v>10</v>
      </c>
      <c r="AA39" s="5" t="s">
        <v>382</v>
      </c>
      <c r="AB39" s="8">
        <v>41791</v>
      </c>
      <c r="AC39" s="5" t="s">
        <v>238</v>
      </c>
      <c r="AD39" s="5"/>
      <c r="AE39" s="5"/>
      <c r="AF39" s="5"/>
      <c r="AG39" s="5" t="s">
        <v>10</v>
      </c>
      <c r="AH39" s="5"/>
      <c r="AI39" s="5"/>
      <c r="AJ39" s="5" t="s">
        <v>39</v>
      </c>
      <c r="AK39" s="5"/>
      <c r="AL39" s="5"/>
      <c r="AM39" s="5"/>
    </row>
    <row r="40" spans="1:39" s="49" customFormat="1" x14ac:dyDescent="0.25">
      <c r="A40" s="4" t="s">
        <v>118</v>
      </c>
      <c r="B40" s="4" t="s">
        <v>119</v>
      </c>
      <c r="C40" s="4">
        <v>3.1469999999999998</v>
      </c>
      <c r="D40" s="4">
        <v>2.9089999999999998</v>
      </c>
      <c r="E40" s="18">
        <v>153</v>
      </c>
      <c r="F40" s="47">
        <v>58</v>
      </c>
      <c r="G40" s="18">
        <v>145</v>
      </c>
      <c r="H40" s="47">
        <v>22</v>
      </c>
      <c r="I40" s="18">
        <v>4</v>
      </c>
      <c r="J40" s="47">
        <v>54</v>
      </c>
      <c r="K40" s="18"/>
      <c r="L40" s="6">
        <v>41688</v>
      </c>
      <c r="M40" s="4" t="s">
        <v>190</v>
      </c>
      <c r="N40" s="4" t="s">
        <v>30</v>
      </c>
      <c r="O40" s="6">
        <v>41765</v>
      </c>
      <c r="P40" s="7">
        <v>55</v>
      </c>
      <c r="Q40" s="4" t="s">
        <v>11</v>
      </c>
      <c r="R40" s="4" t="s">
        <v>16</v>
      </c>
      <c r="S40" s="4" t="s">
        <v>13</v>
      </c>
      <c r="T40" s="18" t="s">
        <v>10</v>
      </c>
      <c r="U40" s="18" t="s">
        <v>233</v>
      </c>
      <c r="V40" s="18" t="s">
        <v>458</v>
      </c>
      <c r="W40" s="18" t="s">
        <v>234</v>
      </c>
      <c r="X40" s="18" t="s">
        <v>207</v>
      </c>
      <c r="Y40" s="18" t="s">
        <v>10</v>
      </c>
      <c r="Z40" s="18" t="s">
        <v>10</v>
      </c>
      <c r="AA40" s="18" t="s">
        <v>232</v>
      </c>
      <c r="AB40" s="48">
        <v>30286</v>
      </c>
      <c r="AC40" s="18"/>
      <c r="AD40" s="18" t="s">
        <v>231</v>
      </c>
      <c r="AE40" s="18" t="s">
        <v>230</v>
      </c>
      <c r="AF40" s="18"/>
      <c r="AG40" s="18" t="s">
        <v>10</v>
      </c>
      <c r="AH40" s="18"/>
      <c r="AI40" s="18"/>
      <c r="AJ40" s="18" t="s">
        <v>39</v>
      </c>
      <c r="AK40" s="18"/>
      <c r="AL40" s="18"/>
      <c r="AM40" s="18"/>
    </row>
    <row r="41" spans="1:39" x14ac:dyDescent="0.25">
      <c r="A41" s="4" t="s">
        <v>142</v>
      </c>
      <c r="B41" s="4" t="s">
        <v>143</v>
      </c>
      <c r="C41" s="4">
        <v>2.645</v>
      </c>
      <c r="D41" s="4">
        <v>2.76</v>
      </c>
      <c r="E41" s="5">
        <v>144</v>
      </c>
      <c r="F41" s="13">
        <v>21</v>
      </c>
      <c r="G41" s="5">
        <v>146</v>
      </c>
      <c r="H41" s="13">
        <v>25</v>
      </c>
      <c r="I41" s="5">
        <v>3</v>
      </c>
      <c r="J41" s="13">
        <v>14</v>
      </c>
      <c r="K41" s="5"/>
      <c r="L41" s="6">
        <v>41772</v>
      </c>
      <c r="M41" s="4" t="s">
        <v>190</v>
      </c>
      <c r="N41" s="4" t="s">
        <v>30</v>
      </c>
      <c r="O41" s="6">
        <v>41794</v>
      </c>
      <c r="P41" s="7">
        <v>23</v>
      </c>
      <c r="Q41" s="4" t="s">
        <v>11</v>
      </c>
      <c r="R41" s="4" t="s">
        <v>16</v>
      </c>
      <c r="S41" s="4" t="s">
        <v>13</v>
      </c>
      <c r="T41" s="5" t="s">
        <v>10</v>
      </c>
      <c r="U41" s="5" t="s">
        <v>228</v>
      </c>
      <c r="V41" s="5" t="s">
        <v>462</v>
      </c>
      <c r="W41" s="5" t="s">
        <v>229</v>
      </c>
      <c r="X41" s="5" t="s">
        <v>207</v>
      </c>
      <c r="Y41" s="5" t="s">
        <v>10</v>
      </c>
      <c r="Z41" s="5" t="s">
        <v>10</v>
      </c>
      <c r="AA41" s="5" t="s">
        <v>225</v>
      </c>
      <c r="AB41" s="8">
        <v>41395</v>
      </c>
      <c r="AC41" s="5" t="s">
        <v>194</v>
      </c>
      <c r="AD41" s="5"/>
      <c r="AE41" s="5"/>
      <c r="AF41" s="5"/>
      <c r="AG41" s="5" t="s">
        <v>10</v>
      </c>
      <c r="AH41" s="5"/>
      <c r="AI41" s="5"/>
      <c r="AJ41" s="5" t="s">
        <v>39</v>
      </c>
      <c r="AK41" s="5"/>
      <c r="AL41" s="5"/>
      <c r="AM41" s="5"/>
    </row>
    <row r="42" spans="1:39" x14ac:dyDescent="0.25">
      <c r="A42" s="4" t="s">
        <v>82</v>
      </c>
      <c r="B42" s="4" t="s">
        <v>83</v>
      </c>
      <c r="C42" s="4">
        <v>3.5720000000000001</v>
      </c>
      <c r="D42" s="4">
        <v>3.25</v>
      </c>
      <c r="E42" s="5">
        <v>155</v>
      </c>
      <c r="F42" s="13">
        <v>66</v>
      </c>
      <c r="G42" s="5">
        <v>146</v>
      </c>
      <c r="H42" s="13">
        <v>25</v>
      </c>
      <c r="I42" s="5">
        <v>3.5</v>
      </c>
      <c r="J42" s="13">
        <v>35</v>
      </c>
      <c r="K42" s="5"/>
      <c r="L42" s="6">
        <v>41632</v>
      </c>
      <c r="M42" s="4" t="s">
        <v>190</v>
      </c>
      <c r="N42" s="4" t="s">
        <v>30</v>
      </c>
      <c r="O42" s="6">
        <v>41753</v>
      </c>
      <c r="P42" s="7">
        <v>24</v>
      </c>
      <c r="Q42" s="4" t="s">
        <v>11</v>
      </c>
      <c r="R42" s="4" t="s">
        <v>84</v>
      </c>
      <c r="S42" s="4" t="s">
        <v>13</v>
      </c>
      <c r="T42" s="5" t="s">
        <v>10</v>
      </c>
      <c r="U42" s="5" t="s">
        <v>226</v>
      </c>
      <c r="V42" s="5" t="s">
        <v>464</v>
      </c>
      <c r="W42" s="5" t="s">
        <v>227</v>
      </c>
      <c r="X42" s="5" t="s">
        <v>207</v>
      </c>
      <c r="Y42" s="5" t="s">
        <v>10</v>
      </c>
      <c r="Z42" s="5" t="s">
        <v>10</v>
      </c>
      <c r="AA42" s="5" t="s">
        <v>225</v>
      </c>
      <c r="AB42" s="8">
        <v>41760</v>
      </c>
      <c r="AC42" s="5" t="s">
        <v>204</v>
      </c>
      <c r="AD42" s="5"/>
      <c r="AE42" s="5"/>
      <c r="AF42" s="5"/>
      <c r="AG42" s="5" t="s">
        <v>201</v>
      </c>
      <c r="AH42" s="5" t="s">
        <v>224</v>
      </c>
      <c r="AI42" s="5" t="s">
        <v>223</v>
      </c>
      <c r="AJ42" s="5" t="s">
        <v>39</v>
      </c>
      <c r="AK42" s="5"/>
      <c r="AL42" s="5"/>
      <c r="AM42" s="5"/>
    </row>
    <row r="43" spans="1:39" x14ac:dyDescent="0.25">
      <c r="A43" s="4" t="s">
        <v>160</v>
      </c>
      <c r="B43" s="4" t="s">
        <v>161</v>
      </c>
      <c r="C43" s="4">
        <v>3.6</v>
      </c>
      <c r="D43" s="4">
        <v>3.46</v>
      </c>
      <c r="E43" s="5">
        <v>154</v>
      </c>
      <c r="F43" s="13">
        <v>62</v>
      </c>
      <c r="G43" s="5">
        <v>152</v>
      </c>
      <c r="H43" s="13">
        <v>49</v>
      </c>
      <c r="I43" s="5">
        <v>4.5</v>
      </c>
      <c r="J43" s="13">
        <v>78</v>
      </c>
      <c r="K43" s="5"/>
      <c r="L43" s="6">
        <v>41827</v>
      </c>
      <c r="M43" s="4" t="s">
        <v>190</v>
      </c>
      <c r="N43" s="4" t="s">
        <v>30</v>
      </c>
      <c r="O43" s="6">
        <v>41841</v>
      </c>
      <c r="P43" s="7">
        <v>30</v>
      </c>
      <c r="Q43" s="4" t="s">
        <v>11</v>
      </c>
      <c r="R43" s="4" t="s">
        <v>16</v>
      </c>
      <c r="S43" s="4" t="s">
        <v>13</v>
      </c>
      <c r="T43" s="5" t="s">
        <v>10</v>
      </c>
      <c r="U43" s="5" t="s">
        <v>221</v>
      </c>
      <c r="V43" s="5" t="s">
        <v>464</v>
      </c>
      <c r="W43" s="5" t="s">
        <v>222</v>
      </c>
      <c r="X43" s="5" t="s">
        <v>207</v>
      </c>
      <c r="Y43" s="5" t="s">
        <v>10</v>
      </c>
      <c r="Z43" s="5" t="s">
        <v>10</v>
      </c>
      <c r="AA43" s="5" t="s">
        <v>220</v>
      </c>
      <c r="AB43" s="8">
        <v>39203</v>
      </c>
      <c r="AC43" s="5" t="s">
        <v>204</v>
      </c>
      <c r="AD43" s="5"/>
      <c r="AE43" s="5"/>
      <c r="AF43" s="5"/>
      <c r="AG43" s="5" t="s">
        <v>10</v>
      </c>
      <c r="AH43" s="5"/>
      <c r="AI43" s="5"/>
      <c r="AJ43" s="5" t="s">
        <v>39</v>
      </c>
      <c r="AK43" s="5"/>
      <c r="AL43" s="5"/>
      <c r="AM43" s="5"/>
    </row>
    <row r="44" spans="1:39" x14ac:dyDescent="0.25">
      <c r="A44" s="4" t="s">
        <v>62</v>
      </c>
      <c r="B44" s="4" t="s">
        <v>63</v>
      </c>
      <c r="C44" s="4">
        <v>3.9969999999999999</v>
      </c>
      <c r="D44" s="4">
        <v>2.39</v>
      </c>
      <c r="E44" s="5">
        <v>161</v>
      </c>
      <c r="F44" s="13">
        <v>87</v>
      </c>
      <c r="G44" s="5">
        <v>153</v>
      </c>
      <c r="H44" s="13">
        <v>53</v>
      </c>
      <c r="I44" s="5">
        <v>5.5</v>
      </c>
      <c r="J44" s="13">
        <v>97</v>
      </c>
      <c r="K44" s="5"/>
      <c r="L44" s="6">
        <v>41652</v>
      </c>
      <c r="M44" s="4" t="s">
        <v>190</v>
      </c>
      <c r="N44" s="4" t="s">
        <v>30</v>
      </c>
      <c r="O44" s="6">
        <v>41741</v>
      </c>
      <c r="P44" s="7">
        <v>29</v>
      </c>
      <c r="Q44" s="4" t="s">
        <v>19</v>
      </c>
      <c r="R44" s="4" t="s">
        <v>16</v>
      </c>
      <c r="S44" s="4" t="s">
        <v>13</v>
      </c>
      <c r="T44" s="5" t="s">
        <v>10</v>
      </c>
      <c r="U44" s="5" t="s">
        <v>218</v>
      </c>
      <c r="V44" s="5" t="s">
        <v>459</v>
      </c>
      <c r="W44" s="5" t="s">
        <v>219</v>
      </c>
      <c r="X44" s="5" t="s">
        <v>207</v>
      </c>
      <c r="Y44" s="5" t="s">
        <v>10</v>
      </c>
      <c r="Z44" s="5" t="s">
        <v>10</v>
      </c>
      <c r="AA44" s="5" t="s">
        <v>217</v>
      </c>
      <c r="AB44" s="8">
        <v>40603</v>
      </c>
      <c r="AC44" s="5" t="s">
        <v>209</v>
      </c>
      <c r="AD44" s="5"/>
      <c r="AE44" s="5"/>
      <c r="AF44" s="5"/>
      <c r="AG44" s="5" t="s">
        <v>10</v>
      </c>
      <c r="AH44" s="5"/>
      <c r="AI44" s="5"/>
      <c r="AJ44" s="5" t="s">
        <v>39</v>
      </c>
      <c r="AK44" s="5"/>
      <c r="AL44" s="5"/>
      <c r="AM44" s="5"/>
    </row>
    <row r="45" spans="1:39" x14ac:dyDescent="0.25">
      <c r="A45" s="4" t="s">
        <v>47</v>
      </c>
      <c r="B45" s="4" t="s">
        <v>48</v>
      </c>
      <c r="C45" s="4" t="s">
        <v>444</v>
      </c>
      <c r="D45" s="4" t="s">
        <v>444</v>
      </c>
      <c r="E45" s="5">
        <v>155</v>
      </c>
      <c r="F45" s="13">
        <v>66</v>
      </c>
      <c r="G45" s="5">
        <v>149</v>
      </c>
      <c r="H45" s="13">
        <v>37</v>
      </c>
      <c r="I45" s="5">
        <v>4</v>
      </c>
      <c r="J45" s="13">
        <v>54</v>
      </c>
      <c r="K45" s="5"/>
      <c r="L45" s="6">
        <v>41660</v>
      </c>
      <c r="M45" s="4" t="s">
        <v>190</v>
      </c>
      <c r="N45" s="4" t="s">
        <v>30</v>
      </c>
      <c r="O45" s="6">
        <v>41722</v>
      </c>
      <c r="P45" s="7">
        <v>24</v>
      </c>
      <c r="Q45" s="4" t="s">
        <v>11</v>
      </c>
      <c r="R45" s="4" t="s">
        <v>16</v>
      </c>
      <c r="S45" s="4" t="s">
        <v>13</v>
      </c>
      <c r="T45" s="5" t="s">
        <v>10</v>
      </c>
      <c r="U45" s="5" t="s">
        <v>211</v>
      </c>
      <c r="V45" s="5" t="s">
        <v>458</v>
      </c>
      <c r="W45" s="5" t="s">
        <v>212</v>
      </c>
      <c r="X45" s="5" t="s">
        <v>207</v>
      </c>
      <c r="Y45" s="5" t="s">
        <v>10</v>
      </c>
      <c r="Z45" s="5" t="s">
        <v>10</v>
      </c>
      <c r="AA45" s="5" t="s">
        <v>210</v>
      </c>
      <c r="AB45" s="8">
        <v>41030</v>
      </c>
      <c r="AC45" s="5" t="s">
        <v>209</v>
      </c>
      <c r="AD45" s="5"/>
      <c r="AE45" s="5"/>
      <c r="AF45" s="5"/>
      <c r="AG45" s="5" t="s">
        <v>10</v>
      </c>
      <c r="AH45" s="5"/>
      <c r="AI45" s="5"/>
      <c r="AJ45" s="5" t="s">
        <v>39</v>
      </c>
      <c r="AK45" s="5"/>
      <c r="AL45" s="5"/>
      <c r="AM45" s="5"/>
    </row>
    <row r="46" spans="1:39" x14ac:dyDescent="0.25">
      <c r="A46" s="4" t="s">
        <v>114</v>
      </c>
      <c r="B46" s="4" t="s">
        <v>115</v>
      </c>
      <c r="C46" s="4">
        <v>3.3050000000000002</v>
      </c>
      <c r="D46" s="4">
        <v>3.07</v>
      </c>
      <c r="E46" s="5" t="s">
        <v>444</v>
      </c>
      <c r="F46" s="13" t="s">
        <v>444</v>
      </c>
      <c r="G46" s="5" t="s">
        <v>444</v>
      </c>
      <c r="H46" s="13" t="s">
        <v>444</v>
      </c>
      <c r="I46" s="5" t="s">
        <v>444</v>
      </c>
      <c r="J46" s="13" t="s">
        <v>444</v>
      </c>
      <c r="K46" s="5"/>
      <c r="L46" s="6">
        <v>41673</v>
      </c>
      <c r="M46" s="4" t="s">
        <v>190</v>
      </c>
      <c r="N46" s="4" t="s">
        <v>30</v>
      </c>
      <c r="O46" s="6">
        <v>41764</v>
      </c>
      <c r="P46" s="7">
        <v>52</v>
      </c>
      <c r="Q46" s="4" t="s">
        <v>11</v>
      </c>
      <c r="R46" s="4" t="s">
        <v>16</v>
      </c>
      <c r="S46" s="4" t="s">
        <v>13</v>
      </c>
      <c r="T46" s="5" t="s">
        <v>10</v>
      </c>
      <c r="U46" s="5" t="s">
        <v>206</v>
      </c>
      <c r="V46" s="5" t="s">
        <v>462</v>
      </c>
      <c r="W46" s="5" t="s">
        <v>208</v>
      </c>
      <c r="X46" s="5" t="s">
        <v>207</v>
      </c>
      <c r="Y46" s="5" t="s">
        <v>10</v>
      </c>
      <c r="Z46" s="5" t="s">
        <v>10</v>
      </c>
      <c r="AA46" s="5" t="s">
        <v>205</v>
      </c>
      <c r="AB46" s="8">
        <v>31533</v>
      </c>
      <c r="AC46" s="5" t="s">
        <v>204</v>
      </c>
      <c r="AD46" s="5"/>
      <c r="AE46" s="5"/>
      <c r="AF46" s="5"/>
      <c r="AG46" s="5" t="s">
        <v>10</v>
      </c>
      <c r="AH46" s="5"/>
      <c r="AI46" s="5"/>
      <c r="AJ46" s="5" t="s">
        <v>39</v>
      </c>
      <c r="AK46" s="5"/>
      <c r="AL46" s="5"/>
      <c r="AM46" s="5"/>
    </row>
    <row r="47" spans="1:39" x14ac:dyDescent="0.25">
      <c r="B47" s="22" t="s">
        <v>520</v>
      </c>
      <c r="C47" s="10">
        <f t="shared" ref="C47:J47" si="0">AVERAGE(C2:C46)</f>
        <v>3.4029393939393953</v>
      </c>
      <c r="D47" s="10">
        <f t="shared" si="0"/>
        <v>3.2903848484848486</v>
      </c>
      <c r="E47" s="10">
        <f t="shared" si="0"/>
        <v>155.25</v>
      </c>
      <c r="F47" s="11">
        <f t="shared" si="0"/>
        <v>67.05</v>
      </c>
      <c r="G47" s="10">
        <f t="shared" si="0"/>
        <v>149.09090909090909</v>
      </c>
      <c r="H47" s="11">
        <f t="shared" si="0"/>
        <v>39.950000000000003</v>
      </c>
      <c r="I47" s="10">
        <f t="shared" si="0"/>
        <v>3.875</v>
      </c>
      <c r="J47" s="11">
        <f t="shared" si="0"/>
        <v>48.424999999999997</v>
      </c>
      <c r="M47" s="15" t="s">
        <v>510</v>
      </c>
      <c r="N47">
        <f>COUNTIF(N2:N46, "R")</f>
        <v>33</v>
      </c>
      <c r="P47" s="11">
        <f>AVERAGE(P2:P46)</f>
        <v>29.977777777777778</v>
      </c>
      <c r="Q47">
        <f>COUNTIF(Q2:Q46, "F")</f>
        <v>29</v>
      </c>
      <c r="S47">
        <f>COUNTIF(S2:S46,"O")</f>
        <v>3</v>
      </c>
      <c r="T47">
        <f>COUNTIF(T2:T46,"Y")</f>
        <v>7</v>
      </c>
      <c r="Y47">
        <v>1</v>
      </c>
    </row>
    <row r="48" spans="1:39" x14ac:dyDescent="0.25">
      <c r="B48" t="s">
        <v>508</v>
      </c>
      <c r="C48" s="21" t="s">
        <v>513</v>
      </c>
      <c r="D48" s="21" t="s">
        <v>514</v>
      </c>
      <c r="E48" t="s">
        <v>511</v>
      </c>
      <c r="F48" s="14" t="s">
        <v>512</v>
      </c>
      <c r="G48" t="s">
        <v>515</v>
      </c>
      <c r="H48" s="14" t="s">
        <v>516</v>
      </c>
      <c r="I48" t="s">
        <v>517</v>
      </c>
      <c r="J48" s="14" t="s">
        <v>518</v>
      </c>
      <c r="M48" s="15" t="s">
        <v>506</v>
      </c>
      <c r="N48">
        <f>46-(N47+N49)</f>
        <v>13</v>
      </c>
      <c r="O48" t="s">
        <v>508</v>
      </c>
      <c r="P48" t="s">
        <v>509</v>
      </c>
      <c r="Q48" s="9">
        <f>Q47/49</f>
        <v>0.59183673469387754</v>
      </c>
    </row>
    <row r="49" spans="2:16" x14ac:dyDescent="0.25">
      <c r="B49" s="21" t="s">
        <v>519</v>
      </c>
      <c r="C49">
        <f t="shared" ref="C49:J49" si="1">MEDIAN(C2:C46)</f>
        <v>3.3839999999999999</v>
      </c>
      <c r="D49">
        <f t="shared" si="1"/>
        <v>3.3570000000000002</v>
      </c>
      <c r="E49" s="10">
        <f t="shared" si="1"/>
        <v>155</v>
      </c>
      <c r="F49">
        <f t="shared" si="1"/>
        <v>66</v>
      </c>
      <c r="G49" s="10">
        <f t="shared" si="1"/>
        <v>150</v>
      </c>
      <c r="H49">
        <f t="shared" si="1"/>
        <v>41</v>
      </c>
      <c r="I49" s="10">
        <f t="shared" si="1"/>
        <v>4</v>
      </c>
      <c r="J49">
        <f t="shared" si="1"/>
        <v>54</v>
      </c>
      <c r="M49" s="15" t="s">
        <v>507</v>
      </c>
      <c r="N49">
        <f>COUNTIF(N2:N46, "z")</f>
        <v>0</v>
      </c>
      <c r="O49" t="s">
        <v>519</v>
      </c>
      <c r="P49">
        <f>MEDIAN(P2:P46)</f>
        <v>27</v>
      </c>
    </row>
  </sheetData>
  <sortState ref="A2:AM49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workbookViewId="0">
      <selection activeCell="B25" sqref="B25"/>
    </sheetView>
  </sheetViews>
  <sheetFormatPr defaultRowHeight="15" x14ac:dyDescent="0.25"/>
  <cols>
    <col min="1" max="1" width="21.7109375" customWidth="1"/>
    <col min="2" max="2" width="11" customWidth="1"/>
    <col min="5" max="5" width="23.5703125" customWidth="1"/>
    <col min="8" max="8" width="36.42578125" customWidth="1"/>
    <col min="9" max="9" width="5.42578125" bestFit="1" customWidth="1"/>
    <col min="10" max="10" width="4.5703125" bestFit="1" customWidth="1"/>
    <col min="11" max="11" width="5.42578125" customWidth="1"/>
    <col min="12" max="12" width="38.28515625" bestFit="1" customWidth="1"/>
    <col min="13" max="13" width="5.42578125" bestFit="1" customWidth="1"/>
    <col min="14" max="14" width="4.5703125" bestFit="1" customWidth="1"/>
  </cols>
  <sheetData>
    <row r="1" spans="1:19" x14ac:dyDescent="0.25">
      <c r="A1" t="s">
        <v>558</v>
      </c>
    </row>
    <row r="2" spans="1:19" x14ac:dyDescent="0.25">
      <c r="A2">
        <v>45</v>
      </c>
      <c r="B2" t="s">
        <v>531</v>
      </c>
    </row>
    <row r="4" spans="1:19" ht="30" x14ac:dyDescent="0.25">
      <c r="A4" s="27" t="s">
        <v>524</v>
      </c>
      <c r="B4" s="27" t="s">
        <v>525</v>
      </c>
      <c r="C4" s="28" t="s">
        <v>526</v>
      </c>
      <c r="E4" s="27" t="s">
        <v>187</v>
      </c>
      <c r="F4" s="27" t="s">
        <v>525</v>
      </c>
      <c r="G4" s="27" t="s">
        <v>526</v>
      </c>
      <c r="H4" s="27" t="s">
        <v>549</v>
      </c>
      <c r="I4" s="27" t="s">
        <v>525</v>
      </c>
      <c r="J4" s="27" t="s">
        <v>526</v>
      </c>
      <c r="L4" s="33" t="s">
        <v>552</v>
      </c>
      <c r="M4" s="34" t="s">
        <v>525</v>
      </c>
      <c r="N4" s="34" t="s">
        <v>526</v>
      </c>
    </row>
    <row r="5" spans="1:19" x14ac:dyDescent="0.25">
      <c r="A5" s="5" t="s">
        <v>527</v>
      </c>
      <c r="B5" s="29">
        <v>0</v>
      </c>
      <c r="C5" s="30">
        <f>B5/$A$2</f>
        <v>0</v>
      </c>
      <c r="E5" s="41" t="s">
        <v>207</v>
      </c>
      <c r="F5" s="42">
        <v>33</v>
      </c>
      <c r="G5" s="30">
        <f t="shared" ref="G5:G13" si="0">F5/$A$2</f>
        <v>0.73333333333333328</v>
      </c>
      <c r="H5" s="35" t="s">
        <v>459</v>
      </c>
      <c r="I5" s="29">
        <v>17</v>
      </c>
      <c r="J5" s="30">
        <f>I5/$A$2</f>
        <v>0.37777777777777777</v>
      </c>
      <c r="L5" s="35" t="s">
        <v>225</v>
      </c>
      <c r="M5" s="29">
        <v>9</v>
      </c>
      <c r="N5" s="30">
        <f t="shared" ref="N5:N21" si="1">M5/$A$2</f>
        <v>0.2</v>
      </c>
    </row>
    <row r="6" spans="1:19" x14ac:dyDescent="0.25">
      <c r="A6" s="5" t="s">
        <v>528</v>
      </c>
      <c r="B6" s="29">
        <v>12</v>
      </c>
      <c r="C6" s="30">
        <f t="shared" ref="C6:C7" si="2">B6/$A$2</f>
        <v>0.26666666666666666</v>
      </c>
      <c r="E6" s="41" t="s">
        <v>263</v>
      </c>
      <c r="F6" s="42">
        <v>4</v>
      </c>
      <c r="G6" s="30">
        <f t="shared" si="0"/>
        <v>8.8888888888888892E-2</v>
      </c>
      <c r="H6" s="35" t="s">
        <v>458</v>
      </c>
      <c r="I6" s="29">
        <v>17</v>
      </c>
      <c r="J6" s="30">
        <f>I6/$A$2</f>
        <v>0.37777777777777777</v>
      </c>
      <c r="L6" s="35" t="s">
        <v>210</v>
      </c>
      <c r="M6" s="29">
        <v>9</v>
      </c>
      <c r="N6" s="30">
        <f t="shared" si="1"/>
        <v>0.2</v>
      </c>
    </row>
    <row r="7" spans="1:19" x14ac:dyDescent="0.25">
      <c r="A7" s="5" t="s">
        <v>529</v>
      </c>
      <c r="B7" s="29">
        <v>33</v>
      </c>
      <c r="C7" s="30">
        <f t="shared" si="2"/>
        <v>0.73333333333333328</v>
      </c>
      <c r="E7" s="41" t="s">
        <v>215</v>
      </c>
      <c r="F7" s="42">
        <v>2</v>
      </c>
      <c r="G7" s="30">
        <f t="shared" si="0"/>
        <v>4.4444444444444446E-2</v>
      </c>
      <c r="H7" s="35" t="s">
        <v>462</v>
      </c>
      <c r="I7" s="29">
        <v>5</v>
      </c>
      <c r="J7" s="30">
        <f>I7/$A$2</f>
        <v>0.1111111111111111</v>
      </c>
      <c r="L7" s="35" t="s">
        <v>382</v>
      </c>
      <c r="M7" s="29">
        <v>4</v>
      </c>
      <c r="N7" s="30">
        <f t="shared" si="1"/>
        <v>8.8888888888888892E-2</v>
      </c>
    </row>
    <row r="8" spans="1:19" x14ac:dyDescent="0.25">
      <c r="E8" s="41" t="s">
        <v>399</v>
      </c>
      <c r="F8" s="42">
        <v>1</v>
      </c>
      <c r="G8" s="30">
        <f t="shared" si="0"/>
        <v>2.2222222222222223E-2</v>
      </c>
      <c r="H8" s="35" t="s">
        <v>464</v>
      </c>
      <c r="I8" s="29">
        <v>5</v>
      </c>
      <c r="J8" s="30">
        <f>I8/$A$2</f>
        <v>0.1111111111111111</v>
      </c>
      <c r="L8" s="35" t="s">
        <v>286</v>
      </c>
      <c r="M8" s="29">
        <v>3</v>
      </c>
      <c r="N8" s="30">
        <f t="shared" si="1"/>
        <v>6.6666666666666666E-2</v>
      </c>
    </row>
    <row r="9" spans="1:19" x14ac:dyDescent="0.25">
      <c r="A9" s="27" t="s">
        <v>530</v>
      </c>
      <c r="B9" s="27" t="s">
        <v>525</v>
      </c>
      <c r="C9" s="28" t="s">
        <v>526</v>
      </c>
      <c r="E9" s="41" t="s">
        <v>474</v>
      </c>
      <c r="F9" s="42">
        <v>1</v>
      </c>
      <c r="G9" s="30">
        <f t="shared" si="0"/>
        <v>2.2222222222222223E-2</v>
      </c>
      <c r="H9" s="35" t="s">
        <v>465</v>
      </c>
      <c r="I9" s="29">
        <v>1</v>
      </c>
      <c r="J9" s="30">
        <f>I9/$A$2</f>
        <v>2.2222222222222223E-2</v>
      </c>
      <c r="L9" s="35" t="s">
        <v>244</v>
      </c>
      <c r="M9" s="29">
        <v>3</v>
      </c>
      <c r="N9" s="30">
        <f t="shared" si="1"/>
        <v>6.6666666666666666E-2</v>
      </c>
    </row>
    <row r="10" spans="1:19" x14ac:dyDescent="0.25">
      <c r="A10" s="35" t="s">
        <v>99</v>
      </c>
      <c r="B10" s="29">
        <v>1</v>
      </c>
      <c r="C10" s="30">
        <f t="shared" ref="C10:C15" si="3">B10/$A$2</f>
        <v>2.2222222222222223E-2</v>
      </c>
      <c r="E10" s="41" t="s">
        <v>343</v>
      </c>
      <c r="F10" s="42">
        <v>1</v>
      </c>
      <c r="G10" s="30">
        <f t="shared" si="0"/>
        <v>2.2222222222222223E-2</v>
      </c>
      <c r="L10" s="35" t="s">
        <v>475</v>
      </c>
      <c r="M10" s="29">
        <v>2</v>
      </c>
      <c r="N10" s="30">
        <f t="shared" si="1"/>
        <v>4.4444444444444446E-2</v>
      </c>
    </row>
    <row r="11" spans="1:19" x14ac:dyDescent="0.25">
      <c r="A11" s="35" t="s">
        <v>42</v>
      </c>
      <c r="B11" s="29">
        <v>2</v>
      </c>
      <c r="C11" s="30">
        <f t="shared" si="3"/>
        <v>4.4444444444444446E-2</v>
      </c>
      <c r="E11" s="41" t="s">
        <v>248</v>
      </c>
      <c r="F11" s="42">
        <v>1</v>
      </c>
      <c r="G11" s="30">
        <f t="shared" si="0"/>
        <v>2.2222222222222223E-2</v>
      </c>
      <c r="H11" s="27" t="s">
        <v>550</v>
      </c>
      <c r="I11" s="27" t="s">
        <v>525</v>
      </c>
      <c r="J11" s="27" t="s">
        <v>526</v>
      </c>
      <c r="L11" s="35" t="s">
        <v>217</v>
      </c>
      <c r="M11" s="29">
        <v>2</v>
      </c>
      <c r="N11" s="30">
        <f t="shared" si="1"/>
        <v>4.4444444444444446E-2</v>
      </c>
    </row>
    <row r="12" spans="1:19" x14ac:dyDescent="0.25">
      <c r="A12" s="35" t="s">
        <v>84</v>
      </c>
      <c r="B12" s="29">
        <v>2</v>
      </c>
      <c r="C12" s="30">
        <f t="shared" si="3"/>
        <v>4.4444444444444446E-2</v>
      </c>
      <c r="E12" s="41" t="s">
        <v>479</v>
      </c>
      <c r="F12" s="42">
        <v>1</v>
      </c>
      <c r="G12" s="30">
        <f t="shared" si="0"/>
        <v>2.2222222222222223E-2</v>
      </c>
      <c r="H12" s="35" t="s">
        <v>239</v>
      </c>
      <c r="I12" s="29">
        <v>11</v>
      </c>
      <c r="J12" s="30">
        <f t="shared" ref="J12:J18" si="4">I12/$A$2</f>
        <v>0.24444444444444444</v>
      </c>
      <c r="L12" s="35" t="s">
        <v>220</v>
      </c>
      <c r="M12" s="29">
        <v>2</v>
      </c>
      <c r="N12" s="30">
        <f t="shared" si="1"/>
        <v>4.4444444444444446E-2</v>
      </c>
    </row>
    <row r="13" spans="1:19" x14ac:dyDescent="0.25">
      <c r="A13" s="35" t="s">
        <v>12</v>
      </c>
      <c r="B13" s="29">
        <v>4</v>
      </c>
      <c r="C13" s="30">
        <f t="shared" si="3"/>
        <v>8.8888888888888892E-2</v>
      </c>
      <c r="E13" s="41" t="s">
        <v>375</v>
      </c>
      <c r="F13" s="42">
        <v>1</v>
      </c>
      <c r="G13" s="30">
        <f t="shared" si="0"/>
        <v>2.2222222222222223E-2</v>
      </c>
      <c r="H13" s="35" t="s">
        <v>221</v>
      </c>
      <c r="I13" s="29">
        <v>2</v>
      </c>
      <c r="J13" s="30">
        <f t="shared" si="4"/>
        <v>4.4444444444444446E-2</v>
      </c>
      <c r="L13" s="35" t="s">
        <v>384</v>
      </c>
      <c r="M13" s="29">
        <v>1</v>
      </c>
      <c r="N13" s="30">
        <f t="shared" si="1"/>
        <v>2.2222222222222223E-2</v>
      </c>
      <c r="R13" s="24"/>
      <c r="S13" s="25"/>
    </row>
    <row r="14" spans="1:19" x14ac:dyDescent="0.25">
      <c r="A14" s="36" t="s">
        <v>532</v>
      </c>
      <c r="B14" s="37">
        <v>5</v>
      </c>
      <c r="C14" s="38">
        <f t="shared" si="3"/>
        <v>0.1111111111111111</v>
      </c>
      <c r="H14" s="35" t="s">
        <v>218</v>
      </c>
      <c r="I14" s="29">
        <v>2</v>
      </c>
      <c r="J14" s="30">
        <f t="shared" si="4"/>
        <v>4.4444444444444446E-2</v>
      </c>
      <c r="L14" s="35" t="s">
        <v>330</v>
      </c>
      <c r="M14" s="29">
        <v>1</v>
      </c>
      <c r="N14" s="30">
        <f t="shared" si="1"/>
        <v>2.2222222222222223E-2</v>
      </c>
      <c r="R14" s="24"/>
      <c r="S14" s="25"/>
    </row>
    <row r="15" spans="1:19" x14ac:dyDescent="0.25">
      <c r="A15" s="35" t="s">
        <v>16</v>
      </c>
      <c r="B15" s="29">
        <v>36</v>
      </c>
      <c r="C15" s="30">
        <f t="shared" si="3"/>
        <v>0.8</v>
      </c>
      <c r="E15" s="27" t="s">
        <v>547</v>
      </c>
      <c r="F15" s="27" t="s">
        <v>525</v>
      </c>
      <c r="G15" s="27" t="s">
        <v>526</v>
      </c>
      <c r="H15" s="35" t="s">
        <v>281</v>
      </c>
      <c r="I15" s="29">
        <v>1</v>
      </c>
      <c r="J15" s="30">
        <f t="shared" si="4"/>
        <v>2.2222222222222223E-2</v>
      </c>
      <c r="L15" s="35" t="s">
        <v>496</v>
      </c>
      <c r="M15" s="29">
        <v>1</v>
      </c>
      <c r="N15" s="30">
        <f t="shared" si="1"/>
        <v>2.2222222222222223E-2</v>
      </c>
      <c r="R15" s="24"/>
      <c r="S15" s="25"/>
    </row>
    <row r="16" spans="1:19" x14ac:dyDescent="0.25">
      <c r="E16" s="40" t="s">
        <v>275</v>
      </c>
      <c r="F16" s="29">
        <v>6</v>
      </c>
      <c r="G16" s="30">
        <f t="shared" ref="G16:G29" si="5">F16/$A$2</f>
        <v>0.13333333333333333</v>
      </c>
      <c r="H16" s="35" t="s">
        <v>314</v>
      </c>
      <c r="I16" s="29">
        <v>1</v>
      </c>
      <c r="J16" s="30">
        <f t="shared" si="4"/>
        <v>2.2222222222222223E-2</v>
      </c>
      <c r="L16" s="35" t="s">
        <v>345</v>
      </c>
      <c r="M16" s="29">
        <v>1</v>
      </c>
      <c r="N16" s="30">
        <f t="shared" si="1"/>
        <v>2.2222222222222223E-2</v>
      </c>
      <c r="R16" s="24"/>
      <c r="S16" s="25"/>
    </row>
    <row r="17" spans="1:19" x14ac:dyDescent="0.25">
      <c r="A17" s="27" t="s">
        <v>5</v>
      </c>
      <c r="B17" s="27" t="s">
        <v>525</v>
      </c>
      <c r="C17" s="28" t="s">
        <v>526</v>
      </c>
      <c r="E17" s="40" t="s">
        <v>227</v>
      </c>
      <c r="F17" s="29">
        <v>3</v>
      </c>
      <c r="G17" s="30">
        <f t="shared" si="5"/>
        <v>6.6666666666666666E-2</v>
      </c>
      <c r="H17" s="35" t="s">
        <v>346</v>
      </c>
      <c r="I17" s="29">
        <v>1</v>
      </c>
      <c r="J17" s="30">
        <f t="shared" si="4"/>
        <v>2.2222222222222223E-2</v>
      </c>
      <c r="L17" s="35" t="s">
        <v>553</v>
      </c>
      <c r="M17" s="29">
        <v>1</v>
      </c>
      <c r="N17" s="30">
        <f t="shared" si="1"/>
        <v>2.2222222222222223E-2</v>
      </c>
      <c r="R17" s="24"/>
      <c r="S17" s="25"/>
    </row>
    <row r="18" spans="1:19" x14ac:dyDescent="0.25">
      <c r="A18" s="5" t="s">
        <v>11</v>
      </c>
      <c r="B18" s="5">
        <v>29</v>
      </c>
      <c r="C18" s="30">
        <f>B18/$A$2</f>
        <v>0.64444444444444449</v>
      </c>
      <c r="E18" s="40" t="s">
        <v>212</v>
      </c>
      <c r="F18" s="29">
        <v>3</v>
      </c>
      <c r="G18" s="30">
        <f t="shared" si="5"/>
        <v>6.6666666666666666E-2</v>
      </c>
      <c r="H18" s="43" t="s">
        <v>233</v>
      </c>
      <c r="I18" s="44">
        <v>1</v>
      </c>
      <c r="J18" s="45">
        <f t="shared" si="4"/>
        <v>2.2222222222222223E-2</v>
      </c>
      <c r="L18" s="35" t="s">
        <v>480</v>
      </c>
      <c r="M18" s="29">
        <v>1</v>
      </c>
      <c r="N18" s="30">
        <f t="shared" si="1"/>
        <v>2.2222222222222223E-2</v>
      </c>
    </row>
    <row r="19" spans="1:19" x14ac:dyDescent="0.25">
      <c r="A19" s="5" t="s">
        <v>19</v>
      </c>
      <c r="B19" s="5">
        <v>16</v>
      </c>
      <c r="C19" s="30">
        <f>B19/$A$2</f>
        <v>0.35555555555555557</v>
      </c>
      <c r="E19" s="40" t="s">
        <v>240</v>
      </c>
      <c r="F19" s="29">
        <v>2</v>
      </c>
      <c r="G19" s="30">
        <f t="shared" si="5"/>
        <v>4.4444444444444446E-2</v>
      </c>
      <c r="H19" s="35" t="s">
        <v>339</v>
      </c>
      <c r="I19" s="29">
        <v>1</v>
      </c>
      <c r="J19" s="30">
        <f>I19/$A$2</f>
        <v>2.2222222222222223E-2</v>
      </c>
      <c r="L19" s="35" t="s">
        <v>555</v>
      </c>
      <c r="M19" s="29">
        <v>1</v>
      </c>
      <c r="N19" s="30">
        <f t="shared" si="1"/>
        <v>2.2222222222222223E-2</v>
      </c>
    </row>
    <row r="20" spans="1:19" x14ac:dyDescent="0.25">
      <c r="E20" s="40" t="s">
        <v>219</v>
      </c>
      <c r="F20" s="29">
        <v>2</v>
      </c>
      <c r="G20" s="30">
        <f t="shared" si="5"/>
        <v>4.4444444444444446E-2</v>
      </c>
      <c r="H20" s="35" t="s">
        <v>352</v>
      </c>
      <c r="I20" s="29">
        <v>1</v>
      </c>
      <c r="J20" s="30">
        <f>I20/$A$2</f>
        <v>2.2222222222222223E-2</v>
      </c>
      <c r="L20" s="35" t="s">
        <v>378</v>
      </c>
      <c r="M20" s="29">
        <v>1</v>
      </c>
      <c r="N20" s="30">
        <f t="shared" si="1"/>
        <v>2.2222222222222223E-2</v>
      </c>
    </row>
    <row r="21" spans="1:19" x14ac:dyDescent="0.25">
      <c r="A21" s="31" t="s">
        <v>4</v>
      </c>
      <c r="B21" s="31"/>
      <c r="E21" s="40" t="s">
        <v>222</v>
      </c>
      <c r="F21" s="29">
        <v>2</v>
      </c>
      <c r="G21" s="30">
        <f t="shared" si="5"/>
        <v>4.4444444444444446E-2</v>
      </c>
      <c r="H21" s="35" t="s">
        <v>309</v>
      </c>
      <c r="I21" s="29">
        <v>1</v>
      </c>
      <c r="J21" s="30">
        <f t="shared" ref="J21:J44" si="6">I21/$A$2</f>
        <v>2.2222222222222223E-2</v>
      </c>
      <c r="L21" s="43" t="s">
        <v>232</v>
      </c>
      <c r="M21" s="44">
        <v>1</v>
      </c>
      <c r="N21" s="45">
        <f t="shared" si="1"/>
        <v>2.2222222222222223E-2</v>
      </c>
    </row>
    <row r="22" spans="1:19" x14ac:dyDescent="0.25">
      <c r="A22" s="5" t="s">
        <v>533</v>
      </c>
      <c r="B22" s="5">
        <v>30</v>
      </c>
      <c r="E22" s="40" t="s">
        <v>383</v>
      </c>
      <c r="F22" s="29">
        <v>1</v>
      </c>
      <c r="G22" s="30">
        <f t="shared" si="5"/>
        <v>2.2222222222222223E-2</v>
      </c>
      <c r="H22" s="35" t="s">
        <v>388</v>
      </c>
      <c r="I22" s="29">
        <v>1</v>
      </c>
      <c r="J22" s="30">
        <f t="shared" si="6"/>
        <v>2.2222222222222223E-2</v>
      </c>
      <c r="L22" s="35" t="s">
        <v>481</v>
      </c>
      <c r="M22" s="29">
        <v>1</v>
      </c>
      <c r="N22" s="30">
        <f t="shared" ref="N22:N28" si="7">M22/$A$2</f>
        <v>2.2222222222222223E-2</v>
      </c>
    </row>
    <row r="23" spans="1:19" x14ac:dyDescent="0.25">
      <c r="A23" s="5" t="s">
        <v>534</v>
      </c>
      <c r="B23" s="5">
        <v>27</v>
      </c>
      <c r="E23" s="40" t="s">
        <v>229</v>
      </c>
      <c r="F23" s="29">
        <v>1</v>
      </c>
      <c r="G23" s="30">
        <f t="shared" si="5"/>
        <v>2.2222222222222223E-2</v>
      </c>
      <c r="H23" s="35" t="s">
        <v>267</v>
      </c>
      <c r="I23" s="29">
        <v>1</v>
      </c>
      <c r="J23" s="30">
        <f t="shared" si="6"/>
        <v>2.2222222222222223E-2</v>
      </c>
      <c r="L23" s="35" t="s">
        <v>308</v>
      </c>
      <c r="M23" s="29">
        <v>1</v>
      </c>
      <c r="N23" s="30">
        <f t="shared" si="7"/>
        <v>2.2222222222222223E-2</v>
      </c>
    </row>
    <row r="24" spans="1:19" x14ac:dyDescent="0.25">
      <c r="A24" s="5" t="s">
        <v>535</v>
      </c>
      <c r="B24" s="5" t="s">
        <v>559</v>
      </c>
      <c r="E24" s="40" t="s">
        <v>257</v>
      </c>
      <c r="F24" s="29">
        <v>1</v>
      </c>
      <c r="G24" s="30">
        <f t="shared" si="5"/>
        <v>2.2222222222222223E-2</v>
      </c>
      <c r="H24" s="35" t="s">
        <v>311</v>
      </c>
      <c r="I24" s="29">
        <v>1</v>
      </c>
      <c r="J24" s="30">
        <f t="shared" si="6"/>
        <v>2.2222222222222223E-2</v>
      </c>
      <c r="L24" s="35" t="s">
        <v>205</v>
      </c>
      <c r="M24" s="29">
        <v>1</v>
      </c>
      <c r="N24" s="30">
        <f t="shared" si="7"/>
        <v>2.2222222222222223E-2</v>
      </c>
    </row>
    <row r="25" spans="1:19" x14ac:dyDescent="0.25">
      <c r="E25" s="40" t="s">
        <v>414</v>
      </c>
      <c r="F25" s="29">
        <v>1</v>
      </c>
      <c r="G25" s="30">
        <f t="shared" si="5"/>
        <v>2.2222222222222223E-2</v>
      </c>
      <c r="H25" s="35" t="s">
        <v>271</v>
      </c>
      <c r="I25" s="29">
        <v>1</v>
      </c>
      <c r="J25" s="30">
        <f t="shared" si="6"/>
        <v>2.2222222222222223E-2</v>
      </c>
      <c r="L25" s="35" t="s">
        <v>354</v>
      </c>
      <c r="M25" s="29">
        <v>1</v>
      </c>
      <c r="N25" s="30">
        <f t="shared" si="7"/>
        <v>2.2222222222222223E-2</v>
      </c>
    </row>
    <row r="26" spans="1:19" x14ac:dyDescent="0.25">
      <c r="A26" s="27" t="s">
        <v>536</v>
      </c>
      <c r="B26" s="27" t="s">
        <v>525</v>
      </c>
      <c r="C26" s="28" t="s">
        <v>526</v>
      </c>
      <c r="E26" s="40" t="s">
        <v>208</v>
      </c>
      <c r="F26" s="29">
        <v>1</v>
      </c>
      <c r="G26" s="30">
        <f t="shared" si="5"/>
        <v>2.2222222222222223E-2</v>
      </c>
      <c r="H26" s="35" t="s">
        <v>211</v>
      </c>
      <c r="I26" s="29">
        <v>1</v>
      </c>
      <c r="J26" s="30">
        <f t="shared" si="6"/>
        <v>2.2222222222222223E-2</v>
      </c>
      <c r="L26" s="35" t="s">
        <v>494</v>
      </c>
      <c r="M26" s="29">
        <v>1</v>
      </c>
      <c r="N26" s="30">
        <f t="shared" si="7"/>
        <v>2.2222222222222223E-2</v>
      </c>
    </row>
    <row r="27" spans="1:19" x14ac:dyDescent="0.25">
      <c r="A27" s="5" t="s">
        <v>431</v>
      </c>
      <c r="B27" s="5">
        <v>7</v>
      </c>
      <c r="C27" s="30">
        <f>B27/$A$2</f>
        <v>0.15555555555555556</v>
      </c>
      <c r="E27" s="40" t="s">
        <v>353</v>
      </c>
      <c r="F27" s="29">
        <v>1</v>
      </c>
      <c r="G27" s="30">
        <f t="shared" si="5"/>
        <v>2.2222222222222223E-2</v>
      </c>
      <c r="H27" s="35" t="s">
        <v>477</v>
      </c>
      <c r="I27" s="29">
        <v>1</v>
      </c>
      <c r="J27" s="30">
        <f t="shared" si="6"/>
        <v>2.2222222222222223E-2</v>
      </c>
      <c r="L27" s="35" t="s">
        <v>321</v>
      </c>
      <c r="M27" s="29">
        <v>1</v>
      </c>
      <c r="N27" s="30">
        <f t="shared" si="7"/>
        <v>2.2222222222222223E-2</v>
      </c>
    </row>
    <row r="28" spans="1:19" x14ac:dyDescent="0.25">
      <c r="A28" s="5" t="s">
        <v>537</v>
      </c>
      <c r="B28" s="5">
        <v>3</v>
      </c>
      <c r="C28" s="30">
        <f>B28/$A$2</f>
        <v>6.6666666666666666E-2</v>
      </c>
      <c r="E28" s="40" t="s">
        <v>548</v>
      </c>
      <c r="F28" s="29">
        <v>1</v>
      </c>
      <c r="G28" s="30">
        <f t="shared" si="5"/>
        <v>2.2222222222222223E-2</v>
      </c>
      <c r="H28" s="35" t="s">
        <v>379</v>
      </c>
      <c r="I28" s="29">
        <v>1</v>
      </c>
      <c r="J28" s="30">
        <f t="shared" si="6"/>
        <v>2.2222222222222223E-2</v>
      </c>
      <c r="L28" s="35" t="s">
        <v>554</v>
      </c>
      <c r="M28" s="29">
        <v>1</v>
      </c>
      <c r="N28" s="32">
        <f t="shared" si="7"/>
        <v>2.2222222222222223E-2</v>
      </c>
    </row>
    <row r="29" spans="1:19" x14ac:dyDescent="0.25">
      <c r="E29" s="46" t="s">
        <v>234</v>
      </c>
      <c r="F29" s="44">
        <v>1</v>
      </c>
      <c r="G29" s="45">
        <f t="shared" si="5"/>
        <v>2.2222222222222223E-2</v>
      </c>
      <c r="H29" s="35" t="s">
        <v>226</v>
      </c>
      <c r="I29" s="29">
        <v>1</v>
      </c>
      <c r="J29" s="30">
        <f t="shared" si="6"/>
        <v>2.2222222222222223E-2</v>
      </c>
      <c r="L29" s="24"/>
      <c r="M29" s="25"/>
    </row>
    <row r="30" spans="1:19" x14ac:dyDescent="0.25">
      <c r="A30" s="27" t="s">
        <v>538</v>
      </c>
      <c r="B30" s="27" t="s">
        <v>539</v>
      </c>
      <c r="C30" s="28" t="s">
        <v>540</v>
      </c>
      <c r="E30" s="40" t="s">
        <v>365</v>
      </c>
      <c r="F30" s="29">
        <v>1</v>
      </c>
      <c r="G30" s="30">
        <f t="shared" ref="G30:G36" si="8">F30/$A$2</f>
        <v>2.2222222222222223E-2</v>
      </c>
      <c r="H30" s="35" t="s">
        <v>371</v>
      </c>
      <c r="I30" s="29">
        <v>1</v>
      </c>
      <c r="J30" s="30">
        <f t="shared" si="6"/>
        <v>2.2222222222222223E-2</v>
      </c>
      <c r="L30" s="24"/>
      <c r="M30" s="25"/>
    </row>
    <row r="31" spans="1:19" x14ac:dyDescent="0.25">
      <c r="A31" s="5" t="s">
        <v>545</v>
      </c>
      <c r="B31" s="5">
        <v>3.4</v>
      </c>
      <c r="C31" s="30" t="s">
        <v>541</v>
      </c>
      <c r="E31" s="40" t="s">
        <v>347</v>
      </c>
      <c r="F31" s="29">
        <v>1</v>
      </c>
      <c r="G31" s="30">
        <f t="shared" si="8"/>
        <v>2.2222222222222223E-2</v>
      </c>
      <c r="H31" s="35" t="s">
        <v>396</v>
      </c>
      <c r="I31" s="29">
        <v>1</v>
      </c>
      <c r="J31" s="30">
        <f t="shared" si="6"/>
        <v>2.2222222222222223E-2</v>
      </c>
      <c r="L31" s="24"/>
      <c r="M31" s="25"/>
    </row>
    <row r="32" spans="1:19" x14ac:dyDescent="0.25">
      <c r="A32" s="5" t="s">
        <v>542</v>
      </c>
      <c r="B32" s="5">
        <v>155</v>
      </c>
      <c r="C32" s="32">
        <v>0.67</v>
      </c>
      <c r="E32" s="40" t="s">
        <v>351</v>
      </c>
      <c r="F32" s="29">
        <v>1</v>
      </c>
      <c r="G32" s="30">
        <f t="shared" si="8"/>
        <v>2.2222222222222223E-2</v>
      </c>
      <c r="H32" s="35" t="s">
        <v>355</v>
      </c>
      <c r="I32" s="29">
        <v>1</v>
      </c>
      <c r="J32" s="30">
        <f t="shared" si="6"/>
        <v>2.2222222222222223E-2</v>
      </c>
      <c r="L32" s="24"/>
      <c r="M32" s="25"/>
    </row>
    <row r="33" spans="1:13" x14ac:dyDescent="0.25">
      <c r="A33" s="18" t="s">
        <v>543</v>
      </c>
      <c r="B33" s="18">
        <v>149</v>
      </c>
      <c r="C33" s="32">
        <v>0.4</v>
      </c>
      <c r="E33" s="40" t="s">
        <v>302</v>
      </c>
      <c r="F33" s="29">
        <v>1</v>
      </c>
      <c r="G33" s="30">
        <f t="shared" si="8"/>
        <v>2.2222222222222223E-2</v>
      </c>
      <c r="H33" s="35" t="s">
        <v>374</v>
      </c>
      <c r="I33" s="29">
        <v>1</v>
      </c>
      <c r="J33" s="30">
        <f t="shared" si="6"/>
        <v>2.2222222222222223E-2</v>
      </c>
      <c r="L33" s="24"/>
      <c r="M33" s="25"/>
    </row>
    <row r="34" spans="1:13" x14ac:dyDescent="0.25">
      <c r="A34" s="18" t="s">
        <v>544</v>
      </c>
      <c r="B34" s="18">
        <v>4</v>
      </c>
      <c r="C34" s="32">
        <v>0.48</v>
      </c>
      <c r="E34" s="40" t="s">
        <v>393</v>
      </c>
      <c r="F34" s="29">
        <v>1</v>
      </c>
      <c r="G34" s="30">
        <f t="shared" si="8"/>
        <v>2.2222222222222223E-2</v>
      </c>
      <c r="H34" s="35" t="s">
        <v>206</v>
      </c>
      <c r="I34" s="29">
        <v>1</v>
      </c>
      <c r="J34" s="30">
        <f t="shared" si="6"/>
        <v>2.2222222222222223E-2</v>
      </c>
      <c r="L34" s="24"/>
      <c r="M34" s="25"/>
    </row>
    <row r="35" spans="1:13" x14ac:dyDescent="0.25">
      <c r="E35" s="40" t="s">
        <v>322</v>
      </c>
      <c r="F35" s="29">
        <v>1</v>
      </c>
      <c r="G35" s="30">
        <f t="shared" si="8"/>
        <v>2.2222222222222223E-2</v>
      </c>
      <c r="H35" s="35" t="s">
        <v>398</v>
      </c>
      <c r="I35" s="29">
        <v>1</v>
      </c>
      <c r="J35" s="30">
        <f t="shared" si="6"/>
        <v>2.2222222222222223E-2</v>
      </c>
      <c r="L35" s="24"/>
      <c r="M35" s="25"/>
    </row>
    <row r="36" spans="1:13" x14ac:dyDescent="0.25">
      <c r="A36" s="27" t="s">
        <v>546</v>
      </c>
      <c r="B36" s="27" t="s">
        <v>525</v>
      </c>
      <c r="C36" s="27" t="s">
        <v>526</v>
      </c>
      <c r="E36" s="40" t="s">
        <v>272</v>
      </c>
      <c r="F36" s="29">
        <v>1</v>
      </c>
      <c r="G36" s="30">
        <f t="shared" si="8"/>
        <v>2.2222222222222223E-2</v>
      </c>
      <c r="H36" s="35" t="s">
        <v>551</v>
      </c>
      <c r="I36" s="29">
        <v>1</v>
      </c>
      <c r="J36" s="30">
        <f t="shared" si="6"/>
        <v>2.2222222222222223E-2</v>
      </c>
    </row>
    <row r="37" spans="1:13" x14ac:dyDescent="0.25">
      <c r="A37" s="5">
        <v>2014</v>
      </c>
      <c r="B37" s="29">
        <v>12</v>
      </c>
      <c r="C37" s="30">
        <f t="shared" ref="C37:C45" si="9">B37/$A$2</f>
        <v>0.26666666666666666</v>
      </c>
      <c r="H37" s="35" t="s">
        <v>335</v>
      </c>
      <c r="I37" s="29">
        <v>1</v>
      </c>
      <c r="J37" s="30">
        <f t="shared" si="6"/>
        <v>2.2222222222222223E-2</v>
      </c>
    </row>
    <row r="38" spans="1:13" x14ac:dyDescent="0.25">
      <c r="A38" s="5">
        <v>2012</v>
      </c>
      <c r="B38" s="29">
        <v>9</v>
      </c>
      <c r="C38" s="30">
        <f t="shared" si="9"/>
        <v>0.2</v>
      </c>
      <c r="H38" s="35" t="s">
        <v>472</v>
      </c>
      <c r="I38" s="29">
        <v>1</v>
      </c>
      <c r="J38" s="30">
        <f t="shared" si="6"/>
        <v>2.2222222222222223E-2</v>
      </c>
    </row>
    <row r="39" spans="1:13" x14ac:dyDescent="0.25">
      <c r="A39" s="5">
        <v>2011</v>
      </c>
      <c r="B39" s="29">
        <v>6</v>
      </c>
      <c r="C39" s="30">
        <f t="shared" si="9"/>
        <v>0.13333333333333333</v>
      </c>
      <c r="H39" s="35" t="s">
        <v>242</v>
      </c>
      <c r="I39" s="29">
        <v>1</v>
      </c>
      <c r="J39" s="30">
        <f t="shared" si="6"/>
        <v>2.2222222222222223E-2</v>
      </c>
    </row>
    <row r="40" spans="1:13" x14ac:dyDescent="0.25">
      <c r="A40" s="5">
        <v>2013</v>
      </c>
      <c r="B40" s="29">
        <v>5</v>
      </c>
      <c r="C40" s="30">
        <f t="shared" si="9"/>
        <v>0.1111111111111111</v>
      </c>
      <c r="H40" s="35" t="s">
        <v>413</v>
      </c>
      <c r="I40" s="29">
        <v>1</v>
      </c>
      <c r="J40" s="30">
        <f t="shared" si="6"/>
        <v>2.2222222222222223E-2</v>
      </c>
    </row>
    <row r="41" spans="1:13" x14ac:dyDescent="0.25">
      <c r="A41" s="5">
        <v>2010</v>
      </c>
      <c r="B41" s="29">
        <v>3</v>
      </c>
      <c r="C41" s="30">
        <f t="shared" si="9"/>
        <v>6.6666666666666666E-2</v>
      </c>
      <c r="H41" s="35" t="s">
        <v>394</v>
      </c>
      <c r="I41" s="29">
        <v>1</v>
      </c>
      <c r="J41" s="30">
        <f t="shared" si="6"/>
        <v>2.2222222222222223E-2</v>
      </c>
    </row>
    <row r="42" spans="1:13" x14ac:dyDescent="0.25">
      <c r="A42" s="5">
        <v>2005</v>
      </c>
      <c r="B42" s="39">
        <v>2</v>
      </c>
      <c r="C42" s="30">
        <f t="shared" si="9"/>
        <v>4.4444444444444446E-2</v>
      </c>
      <c r="H42" s="35" t="s">
        <v>350</v>
      </c>
      <c r="I42" s="29">
        <v>1</v>
      </c>
      <c r="J42" s="30">
        <f t="shared" si="6"/>
        <v>2.2222222222222223E-2</v>
      </c>
    </row>
    <row r="43" spans="1:13" x14ac:dyDescent="0.25">
      <c r="A43" s="5">
        <v>2007</v>
      </c>
      <c r="B43" s="29">
        <v>2</v>
      </c>
      <c r="C43" s="30">
        <f t="shared" si="9"/>
        <v>4.4444444444444446E-2</v>
      </c>
      <c r="H43" s="35" t="s">
        <v>256</v>
      </c>
      <c r="I43" s="29">
        <v>1</v>
      </c>
      <c r="J43" s="30">
        <f t="shared" si="6"/>
        <v>2.2222222222222223E-2</v>
      </c>
    </row>
    <row r="44" spans="1:13" x14ac:dyDescent="0.25">
      <c r="A44" s="5">
        <v>2009</v>
      </c>
      <c r="B44" s="29">
        <v>2</v>
      </c>
      <c r="C44" s="30">
        <f t="shared" si="9"/>
        <v>4.4444444444444446E-2</v>
      </c>
      <c r="H44" s="35" t="s">
        <v>228</v>
      </c>
      <c r="I44" s="29">
        <v>1</v>
      </c>
      <c r="J44" s="30">
        <f t="shared" si="6"/>
        <v>2.2222222222222223E-2</v>
      </c>
    </row>
    <row r="45" spans="1:13" x14ac:dyDescent="0.25">
      <c r="A45" s="50">
        <v>1982</v>
      </c>
      <c r="B45" s="44">
        <v>1</v>
      </c>
      <c r="C45" s="45">
        <f t="shared" si="9"/>
        <v>2.2222222222222223E-2</v>
      </c>
    </row>
    <row r="46" spans="1:13" x14ac:dyDescent="0.25">
      <c r="A46" s="5">
        <v>1986</v>
      </c>
      <c r="B46" s="29">
        <v>1</v>
      </c>
      <c r="C46" s="30">
        <f>B46/$A$2</f>
        <v>2.2222222222222223E-2</v>
      </c>
    </row>
    <row r="47" spans="1:13" x14ac:dyDescent="0.25">
      <c r="A47" s="5">
        <v>1995</v>
      </c>
      <c r="B47" s="29">
        <v>1</v>
      </c>
      <c r="C47" s="30">
        <f t="shared" ref="C47:C48" si="10">B47/$A$2</f>
        <v>2.2222222222222223E-2</v>
      </c>
    </row>
    <row r="48" spans="1:13" x14ac:dyDescent="0.25">
      <c r="A48" s="5">
        <v>2002</v>
      </c>
      <c r="B48" s="29">
        <v>1</v>
      </c>
      <c r="C48" s="30">
        <f t="shared" si="10"/>
        <v>2.2222222222222223E-2</v>
      </c>
    </row>
    <row r="49" spans="1:2" x14ac:dyDescent="0.25">
      <c r="B49" s="25"/>
    </row>
    <row r="50" spans="1:2" x14ac:dyDescent="0.25">
      <c r="B50" s="25"/>
    </row>
    <row r="51" spans="1:2" x14ac:dyDescent="0.25">
      <c r="B51" s="25"/>
    </row>
    <row r="52" spans="1:2" x14ac:dyDescent="0.25">
      <c r="B52" s="25"/>
    </row>
    <row r="53" spans="1:2" x14ac:dyDescent="0.25">
      <c r="B53" s="25"/>
    </row>
    <row r="54" spans="1:2" x14ac:dyDescent="0.25">
      <c r="B54" s="25"/>
    </row>
    <row r="55" spans="1:2" x14ac:dyDescent="0.25">
      <c r="B55" s="25"/>
    </row>
    <row r="56" spans="1:2" x14ac:dyDescent="0.25">
      <c r="B56" s="25"/>
    </row>
    <row r="57" spans="1:2" x14ac:dyDescent="0.25">
      <c r="B57" s="25"/>
    </row>
    <row r="58" spans="1:2" x14ac:dyDescent="0.25">
      <c r="B58" s="25"/>
    </row>
    <row r="59" spans="1:2" x14ac:dyDescent="0.25">
      <c r="B59" s="25"/>
    </row>
    <row r="60" spans="1:2" x14ac:dyDescent="0.25">
      <c r="B60" s="25"/>
    </row>
    <row r="61" spans="1:2" x14ac:dyDescent="0.25">
      <c r="A61" s="26"/>
      <c r="B61" s="25"/>
    </row>
    <row r="62" spans="1:2" x14ac:dyDescent="0.25">
      <c r="A62" s="26"/>
      <c r="B62" s="25"/>
    </row>
    <row r="63" spans="1:2" x14ac:dyDescent="0.25">
      <c r="A63" s="26"/>
      <c r="B63" s="25"/>
    </row>
  </sheetData>
  <pageMargins left="0.2" right="0.2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1"/>
  <sheetViews>
    <sheetView topLeftCell="A4" workbookViewId="0">
      <selection activeCell="A4" sqref="A4:B30"/>
    </sheetView>
  </sheetViews>
  <sheetFormatPr defaultRowHeight="15" x14ac:dyDescent="0.25"/>
  <cols>
    <col min="1" max="1" width="13.140625" customWidth="1"/>
    <col min="2" max="2" width="20" bestFit="1" customWidth="1"/>
  </cols>
  <sheetData>
    <row r="3" spans="1:2" x14ac:dyDescent="0.25">
      <c r="A3" s="23" t="s">
        <v>522</v>
      </c>
      <c r="B3" t="s">
        <v>523</v>
      </c>
    </row>
    <row r="4" spans="1:2" x14ac:dyDescent="0.25">
      <c r="A4" s="26">
        <v>31533</v>
      </c>
      <c r="B4" s="25">
        <v>1</v>
      </c>
    </row>
    <row r="5" spans="1:2" x14ac:dyDescent="0.25">
      <c r="A5" s="26">
        <v>34851</v>
      </c>
      <c r="B5" s="25">
        <v>1</v>
      </c>
    </row>
    <row r="6" spans="1:2" x14ac:dyDescent="0.25">
      <c r="A6" s="26">
        <v>37408</v>
      </c>
      <c r="B6" s="25">
        <v>1</v>
      </c>
    </row>
    <row r="7" spans="1:2" x14ac:dyDescent="0.25">
      <c r="A7" s="26">
        <v>38473</v>
      </c>
      <c r="B7" s="25">
        <v>1</v>
      </c>
    </row>
    <row r="8" spans="1:2" x14ac:dyDescent="0.25">
      <c r="A8" s="26">
        <v>38687</v>
      </c>
      <c r="B8" s="25">
        <v>1</v>
      </c>
    </row>
    <row r="9" spans="1:2" x14ac:dyDescent="0.25">
      <c r="A9" s="26">
        <v>39203</v>
      </c>
      <c r="B9" s="25">
        <v>2</v>
      </c>
    </row>
    <row r="10" spans="1:2" x14ac:dyDescent="0.25">
      <c r="A10" s="26">
        <v>39873</v>
      </c>
      <c r="B10" s="25">
        <v>1</v>
      </c>
    </row>
    <row r="11" spans="1:2" x14ac:dyDescent="0.25">
      <c r="A11" s="26">
        <v>40057</v>
      </c>
      <c r="B11" s="25">
        <v>1</v>
      </c>
    </row>
    <row r="12" spans="1:2" x14ac:dyDescent="0.25">
      <c r="A12" s="26">
        <v>40299</v>
      </c>
      <c r="B12" s="25">
        <v>1</v>
      </c>
    </row>
    <row r="13" spans="1:2" x14ac:dyDescent="0.25">
      <c r="A13" s="26">
        <v>40330</v>
      </c>
      <c r="B13" s="25">
        <v>1</v>
      </c>
    </row>
    <row r="14" spans="1:2" x14ac:dyDescent="0.25">
      <c r="A14" s="26">
        <v>40360</v>
      </c>
      <c r="B14" s="25">
        <v>1</v>
      </c>
    </row>
    <row r="15" spans="1:2" x14ac:dyDescent="0.25">
      <c r="A15" s="26">
        <v>40603</v>
      </c>
      <c r="B15" s="25">
        <v>1</v>
      </c>
    </row>
    <row r="16" spans="1:2" x14ac:dyDescent="0.25">
      <c r="A16" s="26">
        <v>40664</v>
      </c>
      <c r="B16" s="25">
        <v>1</v>
      </c>
    </row>
    <row r="17" spans="1:2" x14ac:dyDescent="0.25">
      <c r="A17" s="26">
        <v>40695</v>
      </c>
      <c r="B17" s="25">
        <v>3</v>
      </c>
    </row>
    <row r="18" spans="1:2" x14ac:dyDescent="0.25">
      <c r="A18" s="26">
        <v>40756</v>
      </c>
      <c r="B18" s="25">
        <v>1</v>
      </c>
    </row>
    <row r="19" spans="1:2" x14ac:dyDescent="0.25">
      <c r="A19" s="26">
        <v>40969</v>
      </c>
      <c r="B19" s="25">
        <v>1</v>
      </c>
    </row>
    <row r="20" spans="1:2" x14ac:dyDescent="0.25">
      <c r="A20" s="26">
        <v>41030</v>
      </c>
      <c r="B20" s="25">
        <v>4</v>
      </c>
    </row>
    <row r="21" spans="1:2" x14ac:dyDescent="0.25">
      <c r="A21" s="26">
        <v>41061</v>
      </c>
      <c r="B21" s="25">
        <v>1</v>
      </c>
    </row>
    <row r="22" spans="1:2" x14ac:dyDescent="0.25">
      <c r="A22" s="26">
        <v>41122</v>
      </c>
      <c r="B22" s="25">
        <v>2</v>
      </c>
    </row>
    <row r="23" spans="1:2" x14ac:dyDescent="0.25">
      <c r="A23" s="26">
        <v>41244</v>
      </c>
      <c r="B23" s="25">
        <v>2</v>
      </c>
    </row>
    <row r="24" spans="1:2" x14ac:dyDescent="0.25">
      <c r="A24" s="26">
        <v>41395</v>
      </c>
      <c r="B24" s="25">
        <v>3</v>
      </c>
    </row>
    <row r="25" spans="1:2" x14ac:dyDescent="0.25">
      <c r="A25" s="26">
        <v>41426</v>
      </c>
      <c r="B25" s="25">
        <v>1</v>
      </c>
    </row>
    <row r="26" spans="1:2" x14ac:dyDescent="0.25">
      <c r="A26" s="26">
        <v>41609</v>
      </c>
      <c r="B26" s="25">
        <v>1</v>
      </c>
    </row>
    <row r="27" spans="1:2" x14ac:dyDescent="0.25">
      <c r="A27" s="26">
        <v>41699</v>
      </c>
      <c r="B27" s="25">
        <v>2</v>
      </c>
    </row>
    <row r="28" spans="1:2" x14ac:dyDescent="0.25">
      <c r="A28" s="26">
        <v>41760</v>
      </c>
      <c r="B28" s="25">
        <v>4</v>
      </c>
    </row>
    <row r="29" spans="1:2" x14ac:dyDescent="0.25">
      <c r="A29" s="26">
        <v>41791</v>
      </c>
      <c r="B29" s="25">
        <v>4</v>
      </c>
    </row>
    <row r="30" spans="1:2" x14ac:dyDescent="0.25">
      <c r="A30" s="26">
        <v>41883</v>
      </c>
      <c r="B30" s="25">
        <v>2</v>
      </c>
    </row>
    <row r="31" spans="1:2" x14ac:dyDescent="0.25">
      <c r="A31" s="26" t="s">
        <v>521</v>
      </c>
      <c r="B31" s="25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6"/>
  <sheetViews>
    <sheetView zoomScaleNormal="100" workbookViewId="0">
      <selection sqref="A1:XFD46"/>
    </sheetView>
  </sheetViews>
  <sheetFormatPr defaultRowHeight="15" x14ac:dyDescent="0.25"/>
  <cols>
    <col min="1" max="1" width="23.5703125" customWidth="1"/>
    <col min="2" max="2" width="20" customWidth="1"/>
    <col min="3" max="5" width="23.7109375" bestFit="1" customWidth="1"/>
    <col min="6" max="6" width="11.28515625" bestFit="1" customWidth="1"/>
  </cols>
  <sheetData>
    <row r="1" spans="1:39" s="1" customFormat="1" x14ac:dyDescent="0.25">
      <c r="A1" s="2" t="s">
        <v>0</v>
      </c>
      <c r="B1" s="2" t="s">
        <v>1</v>
      </c>
      <c r="C1" s="2" t="s">
        <v>443</v>
      </c>
      <c r="D1" s="2" t="s">
        <v>442</v>
      </c>
      <c r="E1" s="3" t="s">
        <v>180</v>
      </c>
      <c r="F1" s="12" t="s">
        <v>192</v>
      </c>
      <c r="G1" s="3" t="s">
        <v>181</v>
      </c>
      <c r="H1" s="12" t="s">
        <v>193</v>
      </c>
      <c r="I1" s="3" t="s">
        <v>436</v>
      </c>
      <c r="J1" s="12" t="s">
        <v>435</v>
      </c>
      <c r="K1" s="2" t="s">
        <v>182</v>
      </c>
      <c r="L1" s="2" t="s">
        <v>188</v>
      </c>
      <c r="M1" s="20" t="s">
        <v>504</v>
      </c>
      <c r="N1" s="2" t="s">
        <v>3</v>
      </c>
      <c r="O1" s="2" t="s">
        <v>179</v>
      </c>
      <c r="P1" s="2" t="s">
        <v>4</v>
      </c>
      <c r="Q1" s="2" t="s">
        <v>5</v>
      </c>
      <c r="R1" s="2" t="s">
        <v>6</v>
      </c>
      <c r="S1" s="2" t="s">
        <v>7</v>
      </c>
      <c r="T1" s="3" t="s">
        <v>431</v>
      </c>
      <c r="U1" s="2" t="s">
        <v>183</v>
      </c>
      <c r="V1" s="2" t="s">
        <v>184</v>
      </c>
      <c r="W1" s="3" t="s">
        <v>186</v>
      </c>
      <c r="X1" s="3" t="s">
        <v>187</v>
      </c>
      <c r="Y1" s="3" t="s">
        <v>432</v>
      </c>
      <c r="Z1" s="3" t="s">
        <v>433</v>
      </c>
      <c r="AA1" s="2" t="s">
        <v>185</v>
      </c>
      <c r="AB1" s="3" t="s">
        <v>434</v>
      </c>
      <c r="AC1" s="3" t="s">
        <v>437</v>
      </c>
      <c r="AD1" s="3" t="s">
        <v>438</v>
      </c>
      <c r="AE1" s="3" t="s">
        <v>439</v>
      </c>
      <c r="AF1" s="3" t="s">
        <v>440</v>
      </c>
      <c r="AG1" s="3" t="s">
        <v>428</v>
      </c>
      <c r="AH1" s="3" t="s">
        <v>427</v>
      </c>
      <c r="AI1" s="3" t="s">
        <v>426</v>
      </c>
      <c r="AJ1" s="3" t="s">
        <v>425</v>
      </c>
      <c r="AK1" s="3" t="s">
        <v>424</v>
      </c>
      <c r="AL1" s="3" t="s">
        <v>423</v>
      </c>
      <c r="AM1" s="3" t="s">
        <v>422</v>
      </c>
    </row>
    <row r="2" spans="1:39" x14ac:dyDescent="0.25">
      <c r="A2" s="4" t="s">
        <v>138</v>
      </c>
      <c r="B2" s="4" t="s">
        <v>139</v>
      </c>
      <c r="C2" s="4">
        <v>2.9169999999999998</v>
      </c>
      <c r="D2" s="4">
        <v>2.9</v>
      </c>
      <c r="E2" s="5">
        <v>151</v>
      </c>
      <c r="F2" s="13">
        <v>49</v>
      </c>
      <c r="G2" s="5">
        <v>154</v>
      </c>
      <c r="H2" s="13">
        <v>57</v>
      </c>
      <c r="I2" s="5">
        <v>4</v>
      </c>
      <c r="J2" s="13">
        <v>54</v>
      </c>
      <c r="K2" s="5"/>
      <c r="L2" s="6">
        <v>41730</v>
      </c>
      <c r="M2" s="4" t="s">
        <v>190</v>
      </c>
      <c r="N2" s="4" t="s">
        <v>30</v>
      </c>
      <c r="O2" s="6">
        <v>41786</v>
      </c>
      <c r="P2" s="7">
        <v>24</v>
      </c>
      <c r="Q2" s="4" t="s">
        <v>11</v>
      </c>
      <c r="R2" s="4" t="s">
        <v>16</v>
      </c>
      <c r="S2" s="4" t="s">
        <v>13</v>
      </c>
      <c r="T2" s="5" t="s">
        <v>10</v>
      </c>
      <c r="U2" s="5" t="s">
        <v>413</v>
      </c>
      <c r="V2" s="5" t="s">
        <v>459</v>
      </c>
      <c r="W2" s="5" t="s">
        <v>414</v>
      </c>
      <c r="X2" s="5" t="s">
        <v>207</v>
      </c>
      <c r="Y2" s="5" t="s">
        <v>10</v>
      </c>
      <c r="Z2" s="5" t="s">
        <v>10</v>
      </c>
      <c r="AA2" s="5" t="s">
        <v>244</v>
      </c>
      <c r="AB2" s="8">
        <v>41061</v>
      </c>
      <c r="AC2" s="5" t="s">
        <v>204</v>
      </c>
      <c r="AD2" s="5"/>
      <c r="AE2" s="5"/>
      <c r="AF2" s="5"/>
      <c r="AG2" s="5" t="s">
        <v>10</v>
      </c>
      <c r="AH2" s="5"/>
      <c r="AI2" s="5"/>
      <c r="AJ2" s="5" t="s">
        <v>39</v>
      </c>
      <c r="AK2" s="5"/>
      <c r="AL2" s="5"/>
      <c r="AM2" s="5"/>
    </row>
    <row r="3" spans="1:39" x14ac:dyDescent="0.25">
      <c r="A3" s="4" t="s">
        <v>76</v>
      </c>
      <c r="B3" s="4" t="s">
        <v>77</v>
      </c>
      <c r="C3" s="4">
        <v>3.8</v>
      </c>
      <c r="D3" s="4">
        <v>3.6347</v>
      </c>
      <c r="E3" s="5">
        <v>159</v>
      </c>
      <c r="F3" s="13">
        <v>81</v>
      </c>
      <c r="G3" s="5">
        <v>155</v>
      </c>
      <c r="H3" s="13">
        <v>61</v>
      </c>
      <c r="I3" s="5">
        <v>3.5</v>
      </c>
      <c r="J3" s="13">
        <v>35</v>
      </c>
      <c r="K3" s="5"/>
      <c r="L3" s="6">
        <v>41610</v>
      </c>
      <c r="M3" s="4" t="s">
        <v>190</v>
      </c>
      <c r="N3" s="4" t="s">
        <v>10</v>
      </c>
      <c r="O3" s="6">
        <v>41750</v>
      </c>
      <c r="P3" s="7">
        <v>28</v>
      </c>
      <c r="Q3" s="4" t="s">
        <v>11</v>
      </c>
      <c r="R3" s="4" t="s">
        <v>16</v>
      </c>
      <c r="S3" s="4" t="s">
        <v>13</v>
      </c>
      <c r="T3" s="5" t="s">
        <v>10</v>
      </c>
      <c r="U3" s="5" t="s">
        <v>339</v>
      </c>
      <c r="V3" s="5" t="s">
        <v>462</v>
      </c>
      <c r="W3" s="5" t="s">
        <v>403</v>
      </c>
      <c r="X3" s="5" t="s">
        <v>343</v>
      </c>
      <c r="Y3" s="5" t="s">
        <v>10</v>
      </c>
      <c r="Z3" s="5" t="s">
        <v>10</v>
      </c>
      <c r="AA3" s="5" t="s">
        <v>384</v>
      </c>
      <c r="AB3" s="8">
        <v>39203</v>
      </c>
      <c r="AC3" s="5" t="s">
        <v>204</v>
      </c>
      <c r="AD3" s="5"/>
      <c r="AE3" s="5"/>
      <c r="AF3" s="5"/>
      <c r="AG3" s="5" t="s">
        <v>10</v>
      </c>
      <c r="AH3" s="5"/>
      <c r="AI3" s="5"/>
      <c r="AJ3" s="5" t="s">
        <v>39</v>
      </c>
      <c r="AK3" s="5"/>
      <c r="AL3" s="5"/>
      <c r="AM3" s="5"/>
    </row>
    <row r="4" spans="1:39" x14ac:dyDescent="0.25">
      <c r="A4" s="4" t="s">
        <v>60</v>
      </c>
      <c r="B4" s="4" t="s">
        <v>61</v>
      </c>
      <c r="C4" s="4">
        <v>2.93</v>
      </c>
      <c r="D4" s="4">
        <v>2.97</v>
      </c>
      <c r="E4" s="5">
        <v>157</v>
      </c>
      <c r="F4" s="13">
        <v>73</v>
      </c>
      <c r="G4" s="5">
        <v>147</v>
      </c>
      <c r="H4" s="13">
        <v>29</v>
      </c>
      <c r="I4" s="5">
        <v>4</v>
      </c>
      <c r="J4" s="13">
        <v>54</v>
      </c>
      <c r="K4" s="5"/>
      <c r="L4" s="6">
        <v>41688</v>
      </c>
      <c r="M4" s="4" t="s">
        <v>190</v>
      </c>
      <c r="N4" s="4" t="s">
        <v>10</v>
      </c>
      <c r="O4" s="6">
        <v>41739</v>
      </c>
      <c r="P4" s="7">
        <v>26</v>
      </c>
      <c r="Q4" s="4" t="s">
        <v>19</v>
      </c>
      <c r="R4" s="4" t="s">
        <v>16</v>
      </c>
      <c r="S4" s="4" t="s">
        <v>13</v>
      </c>
      <c r="T4" s="5" t="s">
        <v>10</v>
      </c>
      <c r="U4" s="5" t="s">
        <v>401</v>
      </c>
      <c r="V4" s="5" t="s">
        <v>458</v>
      </c>
      <c r="W4" s="5" t="s">
        <v>402</v>
      </c>
      <c r="X4" s="5" t="s">
        <v>263</v>
      </c>
      <c r="Y4" s="5" t="s">
        <v>10</v>
      </c>
      <c r="Z4" s="5" t="s">
        <v>10</v>
      </c>
      <c r="AA4" s="5" t="s">
        <v>210</v>
      </c>
      <c r="AB4" s="8">
        <v>40330</v>
      </c>
      <c r="AC4" s="5" t="s">
        <v>280</v>
      </c>
      <c r="AD4" s="5"/>
      <c r="AE4" s="5"/>
      <c r="AF4" s="5"/>
      <c r="AG4" s="5" t="s">
        <v>10</v>
      </c>
      <c r="AH4" s="5"/>
      <c r="AI4" s="5"/>
      <c r="AJ4" s="5" t="s">
        <v>39</v>
      </c>
      <c r="AK4" s="5"/>
      <c r="AL4" s="5"/>
      <c r="AM4" s="5"/>
    </row>
    <row r="5" spans="1:39" x14ac:dyDescent="0.25">
      <c r="A5" s="4" t="s">
        <v>55</v>
      </c>
      <c r="B5" s="4" t="s">
        <v>56</v>
      </c>
      <c r="C5" s="4">
        <v>3.077</v>
      </c>
      <c r="D5" s="4">
        <v>3.41</v>
      </c>
      <c r="E5" s="5">
        <v>165</v>
      </c>
      <c r="F5" s="13">
        <v>95</v>
      </c>
      <c r="G5" s="5">
        <v>160</v>
      </c>
      <c r="H5" s="13">
        <v>78</v>
      </c>
      <c r="I5" s="5">
        <v>4.5</v>
      </c>
      <c r="J5" s="13">
        <v>78</v>
      </c>
      <c r="K5" s="5"/>
      <c r="L5" s="6">
        <v>41688</v>
      </c>
      <c r="M5" s="4" t="s">
        <v>190</v>
      </c>
      <c r="N5" s="4" t="s">
        <v>10</v>
      </c>
      <c r="O5" s="6">
        <v>41731</v>
      </c>
      <c r="P5" s="7">
        <v>28</v>
      </c>
      <c r="Q5" s="4" t="s">
        <v>19</v>
      </c>
      <c r="R5" s="4" t="s">
        <v>16</v>
      </c>
      <c r="S5" s="4" t="s">
        <v>13</v>
      </c>
      <c r="T5" s="5" t="s">
        <v>10</v>
      </c>
      <c r="U5" s="5" t="s">
        <v>398</v>
      </c>
      <c r="V5" s="5" t="s">
        <v>458</v>
      </c>
      <c r="W5" s="5" t="s">
        <v>400</v>
      </c>
      <c r="X5" s="5" t="s">
        <v>399</v>
      </c>
      <c r="Y5" s="5" t="s">
        <v>10</v>
      </c>
      <c r="Z5" s="5" t="s">
        <v>10</v>
      </c>
      <c r="AA5" s="5" t="s">
        <v>441</v>
      </c>
      <c r="AB5" s="8">
        <v>41609</v>
      </c>
      <c r="AC5" s="5" t="s">
        <v>204</v>
      </c>
      <c r="AD5" s="5"/>
      <c r="AE5" s="5"/>
      <c r="AF5" s="5"/>
      <c r="AG5" s="5" t="s">
        <v>10</v>
      </c>
      <c r="AH5" s="5"/>
      <c r="AI5" s="5"/>
      <c r="AJ5" s="5" t="s">
        <v>39</v>
      </c>
      <c r="AK5" s="5"/>
      <c r="AL5" s="5"/>
      <c r="AM5" s="5"/>
    </row>
    <row r="6" spans="1:39" x14ac:dyDescent="0.25">
      <c r="A6" s="4" t="s">
        <v>95</v>
      </c>
      <c r="B6" s="4" t="s">
        <v>56</v>
      </c>
      <c r="C6" s="4">
        <v>3.95</v>
      </c>
      <c r="D6" s="4">
        <v>3.7120000000000002</v>
      </c>
      <c r="E6" s="5">
        <v>160</v>
      </c>
      <c r="F6" s="13">
        <v>84</v>
      </c>
      <c r="G6" s="5">
        <v>150</v>
      </c>
      <c r="H6" s="13">
        <v>41</v>
      </c>
      <c r="I6" s="5">
        <v>4</v>
      </c>
      <c r="J6" s="13">
        <v>54</v>
      </c>
      <c r="K6" s="5"/>
      <c r="L6" s="6">
        <v>41675</v>
      </c>
      <c r="M6" s="4" t="s">
        <v>489</v>
      </c>
      <c r="N6" s="4" t="s">
        <v>45</v>
      </c>
      <c r="O6" s="6">
        <v>41760</v>
      </c>
      <c r="P6" s="7">
        <v>25</v>
      </c>
      <c r="Q6" s="4" t="s">
        <v>19</v>
      </c>
      <c r="R6" s="4" t="s">
        <v>16</v>
      </c>
      <c r="S6" s="4" t="s">
        <v>13</v>
      </c>
      <c r="T6" s="5" t="s">
        <v>10</v>
      </c>
      <c r="U6" s="5" t="s">
        <v>396</v>
      </c>
      <c r="V6" s="5" t="s">
        <v>458</v>
      </c>
      <c r="W6" s="5" t="s">
        <v>222</v>
      </c>
      <c r="X6" s="5" t="s">
        <v>207</v>
      </c>
      <c r="Y6" s="5" t="s">
        <v>10</v>
      </c>
      <c r="Z6" s="5" t="s">
        <v>10</v>
      </c>
      <c r="AA6" s="5" t="s">
        <v>225</v>
      </c>
      <c r="AB6" s="8">
        <v>41030</v>
      </c>
      <c r="AC6" s="5" t="s">
        <v>204</v>
      </c>
      <c r="AD6" s="5"/>
      <c r="AE6" s="5"/>
      <c r="AF6" s="5"/>
      <c r="AG6" s="5" t="s">
        <v>10</v>
      </c>
      <c r="AH6" s="5"/>
      <c r="AI6" s="5"/>
      <c r="AJ6" s="5" t="s">
        <v>39</v>
      </c>
      <c r="AK6" s="5"/>
      <c r="AL6" s="5"/>
      <c r="AM6" s="5"/>
    </row>
    <row r="7" spans="1:39" x14ac:dyDescent="0.25">
      <c r="A7" s="4" t="s">
        <v>130</v>
      </c>
      <c r="B7" s="4" t="s">
        <v>131</v>
      </c>
      <c r="C7" s="4">
        <v>2.7050000000000001</v>
      </c>
      <c r="D7" s="4">
        <v>2.8069999999999999</v>
      </c>
      <c r="E7" s="5">
        <v>153</v>
      </c>
      <c r="F7" s="13">
        <v>58</v>
      </c>
      <c r="G7" s="5">
        <v>143</v>
      </c>
      <c r="H7" s="13">
        <v>15</v>
      </c>
      <c r="I7" s="5">
        <v>5</v>
      </c>
      <c r="J7" s="13">
        <v>93</v>
      </c>
      <c r="K7" s="5"/>
      <c r="L7" s="6">
        <v>41689</v>
      </c>
      <c r="M7" s="4" t="s">
        <v>190</v>
      </c>
      <c r="N7" s="4" t="s">
        <v>45</v>
      </c>
      <c r="O7" s="6">
        <v>41779</v>
      </c>
      <c r="P7" s="7">
        <v>30</v>
      </c>
      <c r="Q7" s="4" t="s">
        <v>19</v>
      </c>
      <c r="R7" s="4" t="s">
        <v>16</v>
      </c>
      <c r="S7" s="4" t="s">
        <v>22</v>
      </c>
      <c r="T7" s="5" t="s">
        <v>10</v>
      </c>
      <c r="U7" s="5" t="s">
        <v>394</v>
      </c>
      <c r="V7" s="5" t="s">
        <v>458</v>
      </c>
      <c r="W7" s="5" t="s">
        <v>395</v>
      </c>
      <c r="X7" s="5" t="s">
        <v>207</v>
      </c>
      <c r="Y7" s="5" t="s">
        <v>10</v>
      </c>
      <c r="Z7" s="5" t="s">
        <v>10</v>
      </c>
      <c r="AA7" s="5" t="s">
        <v>217</v>
      </c>
      <c r="AB7" s="8">
        <v>40695</v>
      </c>
      <c r="AC7" s="5" t="s">
        <v>391</v>
      </c>
      <c r="AD7" s="5"/>
      <c r="AE7" s="5"/>
      <c r="AF7" s="5"/>
      <c r="AG7" s="5" t="s">
        <v>10</v>
      </c>
      <c r="AH7" s="5"/>
      <c r="AI7" s="5"/>
      <c r="AJ7" s="5" t="s">
        <v>39</v>
      </c>
      <c r="AK7" s="5"/>
      <c r="AL7" s="5"/>
      <c r="AM7" s="5"/>
    </row>
    <row r="8" spans="1:39" x14ac:dyDescent="0.25">
      <c r="A8" s="4" t="s">
        <v>96</v>
      </c>
      <c r="B8" s="4" t="s">
        <v>97</v>
      </c>
      <c r="C8" s="4">
        <v>3.5</v>
      </c>
      <c r="D8" s="4">
        <v>3.35</v>
      </c>
      <c r="E8" s="5">
        <v>160</v>
      </c>
      <c r="F8" s="13">
        <v>83</v>
      </c>
      <c r="G8" s="5">
        <v>152</v>
      </c>
      <c r="H8" s="13">
        <v>52</v>
      </c>
      <c r="I8" s="5">
        <v>3.5</v>
      </c>
      <c r="J8" s="13">
        <v>30</v>
      </c>
      <c r="K8" s="5"/>
      <c r="L8" s="6">
        <v>41417</v>
      </c>
      <c r="M8" s="4" t="s">
        <v>489</v>
      </c>
      <c r="N8" s="4" t="s">
        <v>30</v>
      </c>
      <c r="O8" s="6">
        <v>41761</v>
      </c>
      <c r="P8" s="7">
        <v>34</v>
      </c>
      <c r="Q8" s="4" t="s">
        <v>11</v>
      </c>
      <c r="R8" s="4" t="s">
        <v>12</v>
      </c>
      <c r="S8" s="4" t="s">
        <v>13</v>
      </c>
      <c r="T8" s="5" t="s">
        <v>201</v>
      </c>
      <c r="U8" s="5" t="s">
        <v>472</v>
      </c>
      <c r="V8" s="5" t="s">
        <v>458</v>
      </c>
      <c r="W8" s="5" t="s">
        <v>473</v>
      </c>
      <c r="X8" s="5" t="s">
        <v>474</v>
      </c>
      <c r="Y8" s="5" t="s">
        <v>10</v>
      </c>
      <c r="Z8" s="5" t="s">
        <v>10</v>
      </c>
      <c r="AA8" s="5" t="s">
        <v>475</v>
      </c>
      <c r="AB8" s="8">
        <v>38473</v>
      </c>
      <c r="AC8" s="5" t="s">
        <v>487</v>
      </c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x14ac:dyDescent="0.25">
      <c r="A9" s="4" t="s">
        <v>178</v>
      </c>
      <c r="B9" s="4" t="s">
        <v>32</v>
      </c>
      <c r="C9" s="4" t="s">
        <v>444</v>
      </c>
      <c r="D9" s="4" t="s">
        <v>444</v>
      </c>
      <c r="E9" s="5">
        <v>152</v>
      </c>
      <c r="F9" s="13">
        <v>54</v>
      </c>
      <c r="G9" s="5">
        <v>145</v>
      </c>
      <c r="H9" s="13">
        <v>21</v>
      </c>
      <c r="I9" s="5">
        <v>2.5</v>
      </c>
      <c r="J9" s="13">
        <v>7</v>
      </c>
      <c r="K9" s="5"/>
      <c r="L9" s="6">
        <v>41834</v>
      </c>
      <c r="M9" s="4" t="s">
        <v>190</v>
      </c>
      <c r="N9" s="4" t="s">
        <v>30</v>
      </c>
      <c r="O9" s="6">
        <v>41876</v>
      </c>
      <c r="P9" s="7">
        <v>48</v>
      </c>
      <c r="Q9" s="4" t="s">
        <v>19</v>
      </c>
      <c r="R9" s="4" t="s">
        <v>16</v>
      </c>
      <c r="S9" s="4" t="s">
        <v>13</v>
      </c>
      <c r="T9" s="5" t="s">
        <v>10</v>
      </c>
      <c r="U9" s="5" t="s">
        <v>392</v>
      </c>
      <c r="V9" s="5" t="s">
        <v>459</v>
      </c>
      <c r="W9" s="5" t="s">
        <v>393</v>
      </c>
      <c r="X9" s="5" t="s">
        <v>207</v>
      </c>
      <c r="Y9" s="5" t="s">
        <v>10</v>
      </c>
      <c r="Z9" s="5" t="s">
        <v>10</v>
      </c>
      <c r="AA9" s="5" t="s">
        <v>382</v>
      </c>
      <c r="AB9" s="8">
        <v>39873</v>
      </c>
      <c r="AC9" s="5" t="s">
        <v>391</v>
      </c>
      <c r="AD9" s="5"/>
      <c r="AE9" s="5"/>
      <c r="AF9" s="5"/>
      <c r="AG9" s="5" t="s">
        <v>10</v>
      </c>
      <c r="AH9" s="5"/>
      <c r="AI9" s="5"/>
      <c r="AJ9" s="5" t="s">
        <v>10</v>
      </c>
      <c r="AK9" s="5"/>
      <c r="AL9" s="5"/>
      <c r="AM9" s="5" t="s">
        <v>390</v>
      </c>
    </row>
    <row r="10" spans="1:39" x14ac:dyDescent="0.25">
      <c r="A10" s="4" t="s">
        <v>102</v>
      </c>
      <c r="B10" s="4" t="s">
        <v>97</v>
      </c>
      <c r="C10" s="4">
        <v>3.3839999999999999</v>
      </c>
      <c r="D10" s="4">
        <v>3.44</v>
      </c>
      <c r="E10" s="5">
        <v>149</v>
      </c>
      <c r="F10" s="13" t="s">
        <v>445</v>
      </c>
      <c r="G10" s="5">
        <v>138</v>
      </c>
      <c r="H10" s="13" t="s">
        <v>450</v>
      </c>
      <c r="I10" s="5">
        <v>4</v>
      </c>
      <c r="J10" s="13" t="s">
        <v>456</v>
      </c>
      <c r="K10" s="5"/>
      <c r="L10" s="6">
        <v>41656</v>
      </c>
      <c r="M10" s="4" t="s">
        <v>190</v>
      </c>
      <c r="N10" s="4" t="s">
        <v>10</v>
      </c>
      <c r="O10" s="6">
        <v>41761</v>
      </c>
      <c r="P10" s="7">
        <v>23</v>
      </c>
      <c r="Q10" s="4" t="s">
        <v>11</v>
      </c>
      <c r="R10" s="4" t="s">
        <v>16</v>
      </c>
      <c r="S10" s="4" t="s">
        <v>13</v>
      </c>
      <c r="T10" s="5" t="s">
        <v>10</v>
      </c>
      <c r="U10" s="5" t="s">
        <v>388</v>
      </c>
      <c r="V10" s="5" t="s">
        <v>462</v>
      </c>
      <c r="W10" s="5" t="s">
        <v>389</v>
      </c>
      <c r="X10" s="5" t="s">
        <v>263</v>
      </c>
      <c r="Y10" s="5" t="s">
        <v>10</v>
      </c>
      <c r="Z10" s="5" t="s">
        <v>10</v>
      </c>
      <c r="AA10" s="5" t="s">
        <v>210</v>
      </c>
      <c r="AB10" s="8">
        <v>41395</v>
      </c>
      <c r="AC10" s="5" t="s">
        <v>387</v>
      </c>
      <c r="AD10" s="5"/>
      <c r="AE10" s="5" t="s">
        <v>386</v>
      </c>
      <c r="AF10" s="5"/>
      <c r="AG10" s="5" t="s">
        <v>10</v>
      </c>
      <c r="AH10" s="5"/>
      <c r="AI10" s="5"/>
      <c r="AJ10" s="5" t="s">
        <v>39</v>
      </c>
      <c r="AK10" s="5"/>
      <c r="AL10" s="5"/>
      <c r="AM10" s="5"/>
    </row>
    <row r="11" spans="1:39" x14ac:dyDescent="0.25">
      <c r="A11" s="4" t="s">
        <v>158</v>
      </c>
      <c r="B11" s="4" t="s">
        <v>159</v>
      </c>
      <c r="C11" s="4" t="s">
        <v>444</v>
      </c>
      <c r="D11" s="4" t="s">
        <v>444</v>
      </c>
      <c r="E11" s="5">
        <v>153</v>
      </c>
      <c r="F11" s="13">
        <v>58</v>
      </c>
      <c r="G11" s="5">
        <v>137</v>
      </c>
      <c r="H11" s="13">
        <v>3</v>
      </c>
      <c r="I11" s="5">
        <v>3.5</v>
      </c>
      <c r="J11" s="13">
        <v>35</v>
      </c>
      <c r="K11" s="5"/>
      <c r="L11" s="6">
        <v>41737</v>
      </c>
      <c r="M11" s="4" t="s">
        <v>190</v>
      </c>
      <c r="N11" s="4" t="s">
        <v>30</v>
      </c>
      <c r="O11" s="6">
        <v>41836</v>
      </c>
      <c r="P11" s="7">
        <v>32</v>
      </c>
      <c r="Q11" s="4" t="s">
        <v>11</v>
      </c>
      <c r="R11" s="4" t="s">
        <v>12</v>
      </c>
      <c r="S11" s="4" t="s">
        <v>13</v>
      </c>
      <c r="T11" s="5" t="s">
        <v>10</v>
      </c>
      <c r="U11" s="5" t="s">
        <v>239</v>
      </c>
      <c r="V11" s="5" t="s">
        <v>459</v>
      </c>
      <c r="W11" s="5" t="s">
        <v>275</v>
      </c>
      <c r="X11" s="5" t="s">
        <v>207</v>
      </c>
      <c r="Y11" s="5" t="s">
        <v>10</v>
      </c>
      <c r="Z11" s="5" t="s">
        <v>10</v>
      </c>
      <c r="AA11" s="5" t="s">
        <v>382</v>
      </c>
      <c r="AB11" s="8">
        <v>41426</v>
      </c>
      <c r="AC11" s="5" t="s">
        <v>238</v>
      </c>
      <c r="AD11" s="5"/>
      <c r="AE11" s="5"/>
      <c r="AF11" s="5"/>
      <c r="AG11" s="5" t="s">
        <v>10</v>
      </c>
      <c r="AH11" s="5"/>
      <c r="AI11" s="5"/>
      <c r="AJ11" s="5" t="s">
        <v>39</v>
      </c>
      <c r="AK11" s="5"/>
      <c r="AL11" s="5"/>
      <c r="AM11" s="5"/>
    </row>
    <row r="12" spans="1:39" x14ac:dyDescent="0.25">
      <c r="A12" s="4" t="s">
        <v>112</v>
      </c>
      <c r="B12" s="4" t="s">
        <v>113</v>
      </c>
      <c r="C12" s="4" t="s">
        <v>444</v>
      </c>
      <c r="D12" s="4" t="s">
        <v>444</v>
      </c>
      <c r="E12" s="5">
        <v>154</v>
      </c>
      <c r="F12" s="13">
        <v>62</v>
      </c>
      <c r="G12" s="5">
        <v>153</v>
      </c>
      <c r="H12" s="13">
        <v>53</v>
      </c>
      <c r="I12" s="5">
        <v>4.5</v>
      </c>
      <c r="J12" s="13">
        <v>78</v>
      </c>
      <c r="K12" s="5"/>
      <c r="L12" s="6">
        <v>41673</v>
      </c>
      <c r="M12" s="4" t="s">
        <v>190</v>
      </c>
      <c r="N12" s="4" t="s">
        <v>30</v>
      </c>
      <c r="O12" s="6">
        <v>41763</v>
      </c>
      <c r="P12" s="7">
        <v>29</v>
      </c>
      <c r="Q12" s="4" t="s">
        <v>11</v>
      </c>
      <c r="R12" s="4" t="s">
        <v>16</v>
      </c>
      <c r="S12" s="4" t="s">
        <v>13</v>
      </c>
      <c r="T12" s="5" t="s">
        <v>10</v>
      </c>
      <c r="U12" s="5" t="s">
        <v>239</v>
      </c>
      <c r="V12" s="5" t="s">
        <v>459</v>
      </c>
      <c r="W12" s="5" t="s">
        <v>383</v>
      </c>
      <c r="X12" s="5" t="s">
        <v>207</v>
      </c>
      <c r="Y12" s="5" t="s">
        <v>10</v>
      </c>
      <c r="Z12" s="5" t="s">
        <v>10</v>
      </c>
      <c r="AA12" s="5" t="s">
        <v>382</v>
      </c>
      <c r="AB12" s="8">
        <v>40969</v>
      </c>
      <c r="AC12" s="5" t="s">
        <v>381</v>
      </c>
      <c r="AD12" s="5" t="s">
        <v>380</v>
      </c>
      <c r="AE12" s="5"/>
      <c r="AF12" s="5"/>
      <c r="AG12" s="5" t="s">
        <v>10</v>
      </c>
      <c r="AH12" s="5"/>
      <c r="AI12" s="5"/>
      <c r="AJ12" s="5" t="s">
        <v>39</v>
      </c>
      <c r="AK12" s="5"/>
      <c r="AL12" s="5"/>
      <c r="AM12" s="5"/>
    </row>
    <row r="13" spans="1:39" x14ac:dyDescent="0.25">
      <c r="A13" s="4" t="s">
        <v>167</v>
      </c>
      <c r="B13" s="4" t="s">
        <v>168</v>
      </c>
      <c r="C13" s="4" t="s">
        <v>444</v>
      </c>
      <c r="D13" s="4" t="s">
        <v>444</v>
      </c>
      <c r="E13" s="5">
        <v>160</v>
      </c>
      <c r="F13" s="13">
        <v>84</v>
      </c>
      <c r="G13" s="5">
        <v>138</v>
      </c>
      <c r="H13" s="13">
        <v>5</v>
      </c>
      <c r="I13" s="5">
        <v>3.5</v>
      </c>
      <c r="J13" s="13">
        <v>35</v>
      </c>
      <c r="K13" s="5"/>
      <c r="L13" s="6">
        <v>41764</v>
      </c>
      <c r="M13" s="4" t="s">
        <v>190</v>
      </c>
      <c r="N13" s="4" t="s">
        <v>30</v>
      </c>
      <c r="O13" s="6">
        <v>41849</v>
      </c>
      <c r="P13" s="7">
        <v>40</v>
      </c>
      <c r="Q13" s="4" t="s">
        <v>19</v>
      </c>
      <c r="R13" s="4" t="s">
        <v>16</v>
      </c>
      <c r="S13" s="4" t="s">
        <v>13</v>
      </c>
      <c r="T13" s="5" t="s">
        <v>10</v>
      </c>
      <c r="U13" s="5" t="s">
        <v>239</v>
      </c>
      <c r="V13" s="5" t="s">
        <v>459</v>
      </c>
      <c r="W13" s="5" t="s">
        <v>240</v>
      </c>
      <c r="X13" s="5" t="s">
        <v>207</v>
      </c>
      <c r="Y13" s="5" t="s">
        <v>10</v>
      </c>
      <c r="Z13" s="5" t="s">
        <v>10</v>
      </c>
      <c r="AA13" s="5" t="s">
        <v>494</v>
      </c>
      <c r="AB13" s="8">
        <v>41883</v>
      </c>
      <c r="AC13" s="5" t="s">
        <v>204</v>
      </c>
      <c r="AD13" s="5"/>
      <c r="AE13" s="5"/>
      <c r="AF13" s="5"/>
      <c r="AG13" s="5" t="s">
        <v>10</v>
      </c>
      <c r="AH13" s="5"/>
      <c r="AI13" s="5"/>
      <c r="AJ13" s="5" t="s">
        <v>39</v>
      </c>
      <c r="AK13" s="5"/>
      <c r="AL13" s="5"/>
      <c r="AM13" s="5"/>
    </row>
    <row r="14" spans="1:39" x14ac:dyDescent="0.25">
      <c r="A14" s="4" t="s">
        <v>58</v>
      </c>
      <c r="B14" s="4" t="s">
        <v>59</v>
      </c>
      <c r="C14" s="4">
        <v>2.9169999999999998</v>
      </c>
      <c r="D14" s="4">
        <v>2.91</v>
      </c>
      <c r="E14" s="5">
        <v>155</v>
      </c>
      <c r="F14" s="13">
        <v>66</v>
      </c>
      <c r="G14" s="5">
        <v>151</v>
      </c>
      <c r="H14" s="13">
        <v>45</v>
      </c>
      <c r="I14" s="5">
        <v>4</v>
      </c>
      <c r="J14" s="13">
        <v>54</v>
      </c>
      <c r="K14" s="5"/>
      <c r="L14" s="6">
        <v>41673</v>
      </c>
      <c r="M14" s="4" t="s">
        <v>190</v>
      </c>
      <c r="N14" s="4" t="s">
        <v>30</v>
      </c>
      <c r="O14" s="6">
        <v>41738</v>
      </c>
      <c r="P14" s="7">
        <v>27</v>
      </c>
      <c r="Q14" s="4" t="s">
        <v>11</v>
      </c>
      <c r="R14" s="4" t="s">
        <v>16</v>
      </c>
      <c r="S14" s="4" t="s">
        <v>13</v>
      </c>
      <c r="T14" s="5" t="s">
        <v>10</v>
      </c>
      <c r="U14" s="5" t="s">
        <v>379</v>
      </c>
      <c r="V14" s="5" t="s">
        <v>458</v>
      </c>
      <c r="W14" s="5" t="s">
        <v>275</v>
      </c>
      <c r="X14" s="5" t="s">
        <v>207</v>
      </c>
      <c r="Y14" s="5" t="s">
        <v>10</v>
      </c>
      <c r="Z14" s="5" t="s">
        <v>10</v>
      </c>
      <c r="AA14" s="5" t="s">
        <v>378</v>
      </c>
      <c r="AB14" s="8">
        <v>40756</v>
      </c>
      <c r="AC14" s="5" t="s">
        <v>204</v>
      </c>
      <c r="AD14" s="5"/>
      <c r="AE14" s="5"/>
      <c r="AF14" s="5"/>
      <c r="AG14" s="5" t="s">
        <v>10</v>
      </c>
      <c r="AH14" s="5"/>
      <c r="AI14" s="5"/>
      <c r="AJ14" s="5" t="s">
        <v>39</v>
      </c>
      <c r="AK14" s="5"/>
      <c r="AL14" s="5"/>
      <c r="AM14" s="5"/>
    </row>
    <row r="15" spans="1:39" x14ac:dyDescent="0.25">
      <c r="A15" s="4" t="s">
        <v>91</v>
      </c>
      <c r="B15" s="4" t="s">
        <v>69</v>
      </c>
      <c r="C15" s="4" t="s">
        <v>444</v>
      </c>
      <c r="D15" s="4" t="s">
        <v>444</v>
      </c>
      <c r="E15" s="5">
        <v>164</v>
      </c>
      <c r="F15" s="13">
        <v>94</v>
      </c>
      <c r="G15" s="5">
        <v>153</v>
      </c>
      <c r="H15" s="13">
        <v>65</v>
      </c>
      <c r="I15" s="5">
        <v>4.5</v>
      </c>
      <c r="J15" s="13">
        <v>72</v>
      </c>
      <c r="K15" s="5"/>
      <c r="L15" s="6">
        <v>41688</v>
      </c>
      <c r="M15" s="4" t="s">
        <v>190</v>
      </c>
      <c r="N15" s="4" t="s">
        <v>30</v>
      </c>
      <c r="O15" s="6">
        <v>41757</v>
      </c>
      <c r="P15" s="7">
        <v>50</v>
      </c>
      <c r="Q15" s="4" t="s">
        <v>19</v>
      </c>
      <c r="R15" s="4" t="s">
        <v>16</v>
      </c>
      <c r="S15" s="4" t="s">
        <v>22</v>
      </c>
      <c r="T15" s="5" t="s">
        <v>10</v>
      </c>
      <c r="U15" s="5" t="s">
        <v>239</v>
      </c>
      <c r="V15" s="5" t="s">
        <v>459</v>
      </c>
      <c r="W15" s="5" t="s">
        <v>275</v>
      </c>
      <c r="X15" s="5" t="s">
        <v>207</v>
      </c>
      <c r="Y15" s="5" t="s">
        <v>10</v>
      </c>
      <c r="Z15" s="5" t="s">
        <v>10</v>
      </c>
      <c r="AA15" s="5" t="s">
        <v>377</v>
      </c>
      <c r="AB15" s="8">
        <v>34851</v>
      </c>
      <c r="AC15" s="5" t="s">
        <v>204</v>
      </c>
      <c r="AD15" s="5"/>
      <c r="AE15" s="5"/>
      <c r="AF15" s="5"/>
      <c r="AG15" s="5" t="s">
        <v>10</v>
      </c>
      <c r="AH15" s="5"/>
      <c r="AI15" s="5"/>
      <c r="AJ15" s="5" t="s">
        <v>39</v>
      </c>
      <c r="AK15" s="5"/>
      <c r="AL15" s="5"/>
      <c r="AM15" s="5"/>
    </row>
    <row r="16" spans="1:39" x14ac:dyDescent="0.25">
      <c r="A16" s="4" t="s">
        <v>64</v>
      </c>
      <c r="B16" s="4" t="s">
        <v>65</v>
      </c>
      <c r="C16" s="4">
        <v>3.69</v>
      </c>
      <c r="D16" s="4">
        <v>3.5249999999999999</v>
      </c>
      <c r="E16" s="5">
        <v>148</v>
      </c>
      <c r="F16" s="13" t="s">
        <v>446</v>
      </c>
      <c r="G16" s="5">
        <v>151</v>
      </c>
      <c r="H16" s="13" t="s">
        <v>451</v>
      </c>
      <c r="I16" s="5">
        <v>4</v>
      </c>
      <c r="J16" s="13" t="s">
        <v>456</v>
      </c>
      <c r="K16" s="5"/>
      <c r="L16" s="6">
        <v>41590</v>
      </c>
      <c r="M16" s="4" t="s">
        <v>190</v>
      </c>
      <c r="N16" s="4" t="s">
        <v>10</v>
      </c>
      <c r="O16" s="6">
        <v>41743</v>
      </c>
      <c r="P16" s="7">
        <v>23</v>
      </c>
      <c r="Q16" s="4" t="s">
        <v>19</v>
      </c>
      <c r="R16" s="4" t="s">
        <v>16</v>
      </c>
      <c r="S16" s="4" t="s">
        <v>13</v>
      </c>
      <c r="T16" s="5" t="s">
        <v>10</v>
      </c>
      <c r="U16" s="5" t="s">
        <v>374</v>
      </c>
      <c r="V16" s="5" t="s">
        <v>462</v>
      </c>
      <c r="W16" s="5" t="s">
        <v>376</v>
      </c>
      <c r="X16" s="5" t="s">
        <v>375</v>
      </c>
      <c r="Y16" s="5" t="s">
        <v>10</v>
      </c>
      <c r="Z16" s="5" t="s">
        <v>10</v>
      </c>
      <c r="AA16" s="5" t="s">
        <v>373</v>
      </c>
      <c r="AB16" s="8">
        <v>41760</v>
      </c>
      <c r="AC16" s="5" t="s">
        <v>298</v>
      </c>
      <c r="AD16" s="5"/>
      <c r="AE16" s="5"/>
      <c r="AF16" s="5"/>
      <c r="AG16" s="5" t="s">
        <v>10</v>
      </c>
      <c r="AH16" s="5"/>
      <c r="AI16" s="5"/>
      <c r="AJ16" s="5" t="s">
        <v>39</v>
      </c>
      <c r="AK16" s="5"/>
      <c r="AL16" s="5"/>
      <c r="AM16" s="5"/>
    </row>
    <row r="17" spans="1:39" x14ac:dyDescent="0.25">
      <c r="A17" s="4" t="s">
        <v>49</v>
      </c>
      <c r="B17" s="4" t="s">
        <v>50</v>
      </c>
      <c r="C17" s="4">
        <v>3.4940000000000002</v>
      </c>
      <c r="D17" s="4">
        <v>3.4790000000000001</v>
      </c>
      <c r="E17" s="5">
        <v>156</v>
      </c>
      <c r="F17" s="13">
        <v>70</v>
      </c>
      <c r="G17" s="5">
        <v>150</v>
      </c>
      <c r="H17" s="13">
        <v>41</v>
      </c>
      <c r="I17" s="5">
        <v>3.5</v>
      </c>
      <c r="J17" s="13">
        <v>35</v>
      </c>
      <c r="K17" s="5"/>
      <c r="L17" s="6">
        <v>41684</v>
      </c>
      <c r="M17" s="4" t="s">
        <v>190</v>
      </c>
      <c r="N17" s="4" t="s">
        <v>30</v>
      </c>
      <c r="O17" s="6">
        <v>41725</v>
      </c>
      <c r="P17" s="7">
        <v>26</v>
      </c>
      <c r="Q17" s="4" t="s">
        <v>19</v>
      </c>
      <c r="R17" s="4" t="s">
        <v>16</v>
      </c>
      <c r="S17" s="4" t="s">
        <v>13</v>
      </c>
      <c r="T17" s="5" t="s">
        <v>10</v>
      </c>
      <c r="U17" s="5" t="s">
        <v>371</v>
      </c>
      <c r="V17" s="5" t="s">
        <v>464</v>
      </c>
      <c r="W17" s="5" t="s">
        <v>212</v>
      </c>
      <c r="X17" s="5" t="s">
        <v>207</v>
      </c>
      <c r="Y17" s="5" t="s">
        <v>10</v>
      </c>
      <c r="Z17" s="5" t="s">
        <v>10</v>
      </c>
      <c r="AA17" s="5" t="s">
        <v>210</v>
      </c>
      <c r="AB17" s="8">
        <v>41791</v>
      </c>
      <c r="AC17" s="5" t="s">
        <v>296</v>
      </c>
      <c r="AD17" s="5"/>
      <c r="AE17" s="5"/>
      <c r="AF17" s="5"/>
      <c r="AG17" s="5" t="s">
        <v>10</v>
      </c>
      <c r="AH17" s="5"/>
      <c r="AI17" s="5"/>
      <c r="AJ17" s="5" t="s">
        <v>39</v>
      </c>
      <c r="AK17" s="5"/>
      <c r="AL17" s="5"/>
      <c r="AM17" s="5"/>
    </row>
    <row r="18" spans="1:39" x14ac:dyDescent="0.25">
      <c r="A18" s="4" t="s">
        <v>46</v>
      </c>
      <c r="B18" s="4" t="s">
        <v>18</v>
      </c>
      <c r="C18" s="4" t="s">
        <v>444</v>
      </c>
      <c r="D18" s="4" t="s">
        <v>444</v>
      </c>
      <c r="E18" s="5">
        <v>161</v>
      </c>
      <c r="F18" s="13">
        <v>87</v>
      </c>
      <c r="G18" s="5">
        <v>146</v>
      </c>
      <c r="H18" s="13">
        <v>25</v>
      </c>
      <c r="I18" s="5">
        <v>4</v>
      </c>
      <c r="J18" s="13">
        <v>54</v>
      </c>
      <c r="K18" s="5"/>
      <c r="L18" s="6">
        <v>41688</v>
      </c>
      <c r="M18" s="4" t="s">
        <v>190</v>
      </c>
      <c r="N18" s="4" t="s">
        <v>30</v>
      </c>
      <c r="O18" s="6">
        <v>41719</v>
      </c>
      <c r="P18" s="7">
        <v>37</v>
      </c>
      <c r="Q18" s="4" t="s">
        <v>19</v>
      </c>
      <c r="R18" s="4" t="s">
        <v>16</v>
      </c>
      <c r="S18" s="4" t="s">
        <v>13</v>
      </c>
      <c r="T18" s="5" t="s">
        <v>10</v>
      </c>
      <c r="U18" s="5" t="s">
        <v>364</v>
      </c>
      <c r="V18" s="5" t="s">
        <v>459</v>
      </c>
      <c r="W18" s="5" t="s">
        <v>365</v>
      </c>
      <c r="X18" s="5" t="s">
        <v>207</v>
      </c>
      <c r="Y18" s="5" t="s">
        <v>10</v>
      </c>
      <c r="Z18" s="5" t="s">
        <v>10</v>
      </c>
      <c r="AA18" s="5" t="s">
        <v>363</v>
      </c>
      <c r="AB18" s="8">
        <v>41883</v>
      </c>
      <c r="AC18" s="5" t="s">
        <v>362</v>
      </c>
      <c r="AD18" s="5"/>
      <c r="AE18" s="5"/>
      <c r="AF18" s="5"/>
      <c r="AG18" s="5" t="s">
        <v>10</v>
      </c>
      <c r="AH18" s="5"/>
      <c r="AI18" s="5"/>
      <c r="AJ18" s="5" t="s">
        <v>39</v>
      </c>
      <c r="AK18" s="5"/>
      <c r="AL18" s="5"/>
      <c r="AM18" s="5"/>
    </row>
    <row r="19" spans="1:39" x14ac:dyDescent="0.25">
      <c r="A19" s="4" t="s">
        <v>148</v>
      </c>
      <c r="B19" s="4" t="s">
        <v>149</v>
      </c>
      <c r="C19" s="4">
        <v>3.2250000000000001</v>
      </c>
      <c r="D19" s="4">
        <v>3.32</v>
      </c>
      <c r="E19" s="5">
        <v>158</v>
      </c>
      <c r="F19" s="13">
        <v>78</v>
      </c>
      <c r="G19" s="5">
        <v>148</v>
      </c>
      <c r="H19" s="13">
        <v>33</v>
      </c>
      <c r="I19" s="5">
        <v>4</v>
      </c>
      <c r="J19" s="13">
        <v>54</v>
      </c>
      <c r="K19" s="5"/>
      <c r="L19" s="6">
        <v>41736</v>
      </c>
      <c r="M19" s="4" t="s">
        <v>190</v>
      </c>
      <c r="N19" s="4" t="s">
        <v>30</v>
      </c>
      <c r="O19" s="6">
        <v>41802</v>
      </c>
      <c r="P19" s="7">
        <v>26</v>
      </c>
      <c r="Q19" s="4" t="s">
        <v>11</v>
      </c>
      <c r="R19" s="4" t="s">
        <v>12</v>
      </c>
      <c r="S19" s="4" t="s">
        <v>13</v>
      </c>
      <c r="T19" s="5" t="s">
        <v>201</v>
      </c>
      <c r="U19" s="5" t="s">
        <v>221</v>
      </c>
      <c r="V19" s="5" t="s">
        <v>464</v>
      </c>
      <c r="W19" s="5" t="s">
        <v>227</v>
      </c>
      <c r="X19" s="5" t="s">
        <v>207</v>
      </c>
      <c r="Y19" s="5" t="s">
        <v>10</v>
      </c>
      <c r="Z19" s="5" t="s">
        <v>10</v>
      </c>
      <c r="AA19" s="5" t="s">
        <v>361</v>
      </c>
      <c r="AB19" s="8">
        <v>40664</v>
      </c>
      <c r="AC19" s="5" t="s">
        <v>194</v>
      </c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x14ac:dyDescent="0.25">
      <c r="A20" s="4" t="s">
        <v>51</v>
      </c>
      <c r="B20" s="4" t="s">
        <v>52</v>
      </c>
      <c r="C20" s="4">
        <v>3.5819999999999999</v>
      </c>
      <c r="D20" s="4">
        <v>3.57</v>
      </c>
      <c r="E20" s="5">
        <v>159</v>
      </c>
      <c r="F20" s="13">
        <v>81</v>
      </c>
      <c r="G20" s="5">
        <v>153</v>
      </c>
      <c r="H20" s="13">
        <v>53</v>
      </c>
      <c r="I20" s="5">
        <v>4</v>
      </c>
      <c r="J20" s="13">
        <v>54</v>
      </c>
      <c r="K20" s="5"/>
      <c r="L20" s="6">
        <v>41677</v>
      </c>
      <c r="M20" s="4" t="s">
        <v>190</v>
      </c>
      <c r="N20" s="4" t="s">
        <v>10</v>
      </c>
      <c r="O20" s="6">
        <v>41729</v>
      </c>
      <c r="P20" s="7">
        <v>17</v>
      </c>
      <c r="Q20" s="4" t="s">
        <v>11</v>
      </c>
      <c r="R20" s="4" t="s">
        <v>16</v>
      </c>
      <c r="S20" s="4" t="s">
        <v>13</v>
      </c>
      <c r="T20" s="5" t="s">
        <v>10</v>
      </c>
      <c r="U20" s="5" t="s">
        <v>355</v>
      </c>
      <c r="V20" s="5" t="s">
        <v>458</v>
      </c>
      <c r="W20" s="5" t="s">
        <v>356</v>
      </c>
      <c r="X20" s="5" t="s">
        <v>215</v>
      </c>
      <c r="Y20" s="5" t="s">
        <v>10</v>
      </c>
      <c r="Z20" s="5" t="s">
        <v>10</v>
      </c>
      <c r="AA20" s="5" t="s">
        <v>210</v>
      </c>
      <c r="AB20" s="8">
        <v>41791</v>
      </c>
      <c r="AC20" s="5" t="s">
        <v>204</v>
      </c>
      <c r="AD20" s="5"/>
      <c r="AE20" s="5"/>
      <c r="AF20" s="5"/>
      <c r="AG20" s="5" t="s">
        <v>10</v>
      </c>
      <c r="AH20" s="5"/>
      <c r="AI20" s="5"/>
      <c r="AJ20" s="5" t="s">
        <v>39</v>
      </c>
      <c r="AK20" s="5"/>
      <c r="AL20" s="5"/>
      <c r="AM20" s="5"/>
    </row>
    <row r="21" spans="1:39" x14ac:dyDescent="0.25">
      <c r="A21" s="4" t="s">
        <v>173</v>
      </c>
      <c r="B21" s="4" t="s">
        <v>174</v>
      </c>
      <c r="C21" s="4">
        <v>3.14</v>
      </c>
      <c r="D21" s="4">
        <v>3.45</v>
      </c>
      <c r="E21" s="5">
        <v>163</v>
      </c>
      <c r="F21" s="13">
        <v>92</v>
      </c>
      <c r="G21" s="5">
        <v>146</v>
      </c>
      <c r="H21" s="13">
        <v>25</v>
      </c>
      <c r="I21" s="5">
        <v>4</v>
      </c>
      <c r="J21" s="13">
        <v>56</v>
      </c>
      <c r="K21" s="5"/>
      <c r="L21" s="6">
        <v>41841</v>
      </c>
      <c r="M21" s="4" t="s">
        <v>190</v>
      </c>
      <c r="N21" s="4" t="s">
        <v>30</v>
      </c>
      <c r="O21" s="6">
        <v>41870</v>
      </c>
      <c r="P21" s="7">
        <v>35</v>
      </c>
      <c r="Q21" s="4" t="s">
        <v>11</v>
      </c>
      <c r="R21" s="4" t="s">
        <v>16</v>
      </c>
      <c r="S21" s="4" t="s">
        <v>13</v>
      </c>
      <c r="T21" s="5" t="s">
        <v>10</v>
      </c>
      <c r="U21" s="5" t="s">
        <v>218</v>
      </c>
      <c r="V21" s="5" t="s">
        <v>459</v>
      </c>
      <c r="W21" s="5" t="s">
        <v>212</v>
      </c>
      <c r="X21" s="5" t="s">
        <v>207</v>
      </c>
      <c r="Y21" s="5" t="s">
        <v>10</v>
      </c>
      <c r="Z21" s="5" t="s">
        <v>10</v>
      </c>
      <c r="AA21" s="5" t="s">
        <v>354</v>
      </c>
      <c r="AB21" s="8">
        <v>38687</v>
      </c>
      <c r="AC21" s="5" t="s">
        <v>204</v>
      </c>
      <c r="AD21" s="5"/>
      <c r="AE21" s="5"/>
      <c r="AF21" s="5"/>
      <c r="AG21" s="5" t="s">
        <v>10</v>
      </c>
      <c r="AH21" s="5"/>
      <c r="AI21" s="5"/>
      <c r="AJ21" s="5" t="s">
        <v>39</v>
      </c>
      <c r="AK21" s="5"/>
      <c r="AL21" s="5"/>
      <c r="AM21" s="5"/>
    </row>
    <row r="22" spans="1:39" x14ac:dyDescent="0.25">
      <c r="A22" s="4" t="s">
        <v>94</v>
      </c>
      <c r="B22" s="4" t="s">
        <v>90</v>
      </c>
      <c r="C22" s="4">
        <v>3.27</v>
      </c>
      <c r="D22" s="4">
        <v>2.99</v>
      </c>
      <c r="E22" s="5">
        <v>146</v>
      </c>
      <c r="F22" s="13">
        <v>28</v>
      </c>
      <c r="G22" s="5">
        <v>145</v>
      </c>
      <c r="H22" s="13">
        <v>22</v>
      </c>
      <c r="I22" s="5">
        <v>4</v>
      </c>
      <c r="J22" s="13">
        <v>54</v>
      </c>
      <c r="K22" s="5"/>
      <c r="L22" s="6">
        <v>41668</v>
      </c>
      <c r="M22" s="4" t="s">
        <v>190</v>
      </c>
      <c r="N22" s="4" t="s">
        <v>45</v>
      </c>
      <c r="O22" s="6">
        <v>41759</v>
      </c>
      <c r="P22" s="7">
        <v>25</v>
      </c>
      <c r="Q22" s="4" t="s">
        <v>11</v>
      </c>
      <c r="R22" s="4" t="s">
        <v>84</v>
      </c>
      <c r="S22" s="4" t="s">
        <v>13</v>
      </c>
      <c r="T22" s="5" t="s">
        <v>10</v>
      </c>
      <c r="U22" s="5" t="s">
        <v>352</v>
      </c>
      <c r="V22" s="5" t="s">
        <v>459</v>
      </c>
      <c r="W22" s="5" t="s">
        <v>353</v>
      </c>
      <c r="X22" s="5" t="s">
        <v>207</v>
      </c>
      <c r="Y22" s="5" t="s">
        <v>10</v>
      </c>
      <c r="Z22" s="5" t="s">
        <v>10</v>
      </c>
      <c r="AA22" s="5" t="s">
        <v>225</v>
      </c>
      <c r="AB22" s="8">
        <v>40360</v>
      </c>
      <c r="AC22" s="5" t="s">
        <v>204</v>
      </c>
      <c r="AD22" s="5"/>
      <c r="AE22" s="5"/>
      <c r="AF22" s="5"/>
      <c r="AG22" s="5" t="s">
        <v>201</v>
      </c>
      <c r="AH22" s="5"/>
      <c r="AI22" s="5"/>
      <c r="AJ22" s="5" t="s">
        <v>39</v>
      </c>
      <c r="AK22" s="5"/>
      <c r="AL22" s="5"/>
      <c r="AM22" s="5"/>
    </row>
    <row r="23" spans="1:39" x14ac:dyDescent="0.25">
      <c r="A23" s="4" t="s">
        <v>92</v>
      </c>
      <c r="B23" s="4" t="s">
        <v>93</v>
      </c>
      <c r="C23" s="4">
        <v>3.7170000000000001</v>
      </c>
      <c r="D23" s="4">
        <v>3.52</v>
      </c>
      <c r="E23" s="5">
        <v>155</v>
      </c>
      <c r="F23" s="13">
        <v>66</v>
      </c>
      <c r="G23" s="5">
        <v>154</v>
      </c>
      <c r="H23" s="13">
        <v>57</v>
      </c>
      <c r="I23" s="5">
        <v>4</v>
      </c>
      <c r="J23" s="13">
        <v>54</v>
      </c>
      <c r="K23" s="5"/>
      <c r="L23" s="6">
        <v>41666</v>
      </c>
      <c r="M23" s="4" t="s">
        <v>190</v>
      </c>
      <c r="N23" s="4" t="s">
        <v>30</v>
      </c>
      <c r="O23" s="6">
        <v>41758</v>
      </c>
      <c r="P23" s="7">
        <v>27</v>
      </c>
      <c r="Q23" s="4" t="s">
        <v>11</v>
      </c>
      <c r="R23" s="4" t="s">
        <v>16</v>
      </c>
      <c r="S23" s="4" t="s">
        <v>13</v>
      </c>
      <c r="T23" s="5" t="s">
        <v>10</v>
      </c>
      <c r="U23" s="5" t="s">
        <v>350</v>
      </c>
      <c r="V23" s="5" t="s">
        <v>458</v>
      </c>
      <c r="W23" s="5" t="s">
        <v>351</v>
      </c>
      <c r="X23" s="5" t="s">
        <v>207</v>
      </c>
      <c r="Y23" s="5" t="s">
        <v>10</v>
      </c>
      <c r="Z23" s="5" t="s">
        <v>10</v>
      </c>
      <c r="AA23" s="5" t="s">
        <v>496</v>
      </c>
      <c r="AB23" s="8">
        <v>40299</v>
      </c>
      <c r="AC23" s="5" t="s">
        <v>204</v>
      </c>
      <c r="AD23" s="5"/>
      <c r="AE23" s="5"/>
      <c r="AF23" s="5"/>
      <c r="AG23" s="5" t="s">
        <v>10</v>
      </c>
      <c r="AH23" s="5"/>
      <c r="AI23" s="5"/>
      <c r="AJ23" s="5" t="s">
        <v>39</v>
      </c>
      <c r="AK23" s="5"/>
      <c r="AL23" s="5"/>
      <c r="AM23" s="5"/>
    </row>
    <row r="24" spans="1:39" x14ac:dyDescent="0.25">
      <c r="A24" s="4" t="s">
        <v>85</v>
      </c>
      <c r="B24" s="4" t="s">
        <v>86</v>
      </c>
      <c r="C24" s="4">
        <v>3.7629999999999999</v>
      </c>
      <c r="D24" s="4">
        <v>3.4809999999999999</v>
      </c>
      <c r="E24" s="5">
        <v>147</v>
      </c>
      <c r="F24" s="13">
        <v>32</v>
      </c>
      <c r="G24" s="5">
        <v>150</v>
      </c>
      <c r="H24" s="13">
        <v>41</v>
      </c>
      <c r="I24" s="5">
        <v>4.5</v>
      </c>
      <c r="J24" s="13">
        <v>78</v>
      </c>
      <c r="K24" s="5"/>
      <c r="L24" s="6">
        <v>41674</v>
      </c>
      <c r="M24" s="4" t="s">
        <v>190</v>
      </c>
      <c r="N24" s="4" t="s">
        <v>30</v>
      </c>
      <c r="O24" s="6">
        <v>41753</v>
      </c>
      <c r="P24" s="7">
        <v>31</v>
      </c>
      <c r="Q24" s="4" t="s">
        <v>19</v>
      </c>
      <c r="R24" s="4" t="s">
        <v>12</v>
      </c>
      <c r="S24" s="4" t="s">
        <v>13</v>
      </c>
      <c r="T24" s="5" t="s">
        <v>10</v>
      </c>
      <c r="U24" s="5" t="s">
        <v>346</v>
      </c>
      <c r="V24" s="5" t="s">
        <v>459</v>
      </c>
      <c r="W24" s="5" t="s">
        <v>347</v>
      </c>
      <c r="X24" s="5" t="s">
        <v>207</v>
      </c>
      <c r="Y24" s="5" t="s">
        <v>10</v>
      </c>
      <c r="Z24" s="5" t="s">
        <v>10</v>
      </c>
      <c r="AA24" s="5" t="s">
        <v>345</v>
      </c>
      <c r="AB24" s="8">
        <v>41122</v>
      </c>
      <c r="AC24" s="5" t="s">
        <v>204</v>
      </c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x14ac:dyDescent="0.25">
      <c r="A25" s="4" t="s">
        <v>40</v>
      </c>
      <c r="B25" s="4" t="s">
        <v>41</v>
      </c>
      <c r="C25" s="4">
        <v>3.4670000000000001</v>
      </c>
      <c r="D25" s="4">
        <v>3.45</v>
      </c>
      <c r="E25" s="5">
        <v>149</v>
      </c>
      <c r="F25" s="13">
        <v>40</v>
      </c>
      <c r="G25" s="5">
        <v>146</v>
      </c>
      <c r="H25" s="13">
        <v>25</v>
      </c>
      <c r="I25" s="5">
        <v>3</v>
      </c>
      <c r="J25" s="13">
        <v>14</v>
      </c>
      <c r="K25" s="5"/>
      <c r="L25" s="6">
        <v>41648</v>
      </c>
      <c r="M25" s="4" t="s">
        <v>190</v>
      </c>
      <c r="N25" s="4" t="s">
        <v>10</v>
      </c>
      <c r="O25" s="6">
        <v>41719</v>
      </c>
      <c r="P25" s="7">
        <v>21</v>
      </c>
      <c r="Q25" s="4" t="s">
        <v>11</v>
      </c>
      <c r="R25" s="4" t="s">
        <v>42</v>
      </c>
      <c r="S25" s="4" t="s">
        <v>13</v>
      </c>
      <c r="T25" s="5" t="s">
        <v>10</v>
      </c>
      <c r="U25" s="5" t="s">
        <v>335</v>
      </c>
      <c r="V25" s="5" t="s">
        <v>458</v>
      </c>
      <c r="W25" s="5" t="s">
        <v>336</v>
      </c>
      <c r="X25" s="5" t="s">
        <v>263</v>
      </c>
      <c r="Y25" s="5" t="s">
        <v>10</v>
      </c>
      <c r="Z25" s="5" t="s">
        <v>10</v>
      </c>
      <c r="AA25" s="5" t="s">
        <v>334</v>
      </c>
      <c r="AB25" s="8">
        <v>41791</v>
      </c>
      <c r="AC25" s="5" t="s">
        <v>250</v>
      </c>
      <c r="AD25" s="5" t="s">
        <v>333</v>
      </c>
      <c r="AE25" s="5"/>
      <c r="AF25" s="5"/>
      <c r="AG25" s="5" t="s">
        <v>10</v>
      </c>
      <c r="AH25" s="5"/>
      <c r="AI25" s="5"/>
      <c r="AJ25" s="5" t="s">
        <v>332</v>
      </c>
      <c r="AK25" s="5"/>
      <c r="AL25" s="5"/>
      <c r="AM25" s="5" t="s">
        <v>331</v>
      </c>
    </row>
    <row r="26" spans="1:39" x14ac:dyDescent="0.25">
      <c r="A26" s="4" t="s">
        <v>164</v>
      </c>
      <c r="B26" s="4" t="s">
        <v>165</v>
      </c>
      <c r="C26" s="4" t="s">
        <v>444</v>
      </c>
      <c r="D26" s="4" t="s">
        <v>444</v>
      </c>
      <c r="E26" s="5">
        <v>157</v>
      </c>
      <c r="F26" s="13">
        <v>73</v>
      </c>
      <c r="G26" s="5">
        <v>150</v>
      </c>
      <c r="H26" s="13">
        <v>41</v>
      </c>
      <c r="I26" s="5">
        <v>3</v>
      </c>
      <c r="J26" s="13">
        <v>14</v>
      </c>
      <c r="K26" s="5"/>
      <c r="L26" s="6">
        <v>41668</v>
      </c>
      <c r="M26" s="4" t="s">
        <v>190</v>
      </c>
      <c r="N26" s="4" t="s">
        <v>30</v>
      </c>
      <c r="O26" s="6">
        <v>41844</v>
      </c>
      <c r="P26" s="7">
        <v>32</v>
      </c>
      <c r="Q26" s="4" t="s">
        <v>19</v>
      </c>
      <c r="R26" s="4" t="s">
        <v>99</v>
      </c>
      <c r="S26" s="4" t="s">
        <v>13</v>
      </c>
      <c r="T26" s="5" t="s">
        <v>10</v>
      </c>
      <c r="U26" s="5" t="s">
        <v>239</v>
      </c>
      <c r="V26" s="5" t="s">
        <v>459</v>
      </c>
      <c r="W26" s="5" t="s">
        <v>322</v>
      </c>
      <c r="X26" s="5" t="s">
        <v>207</v>
      </c>
      <c r="Y26" s="5" t="s">
        <v>10</v>
      </c>
      <c r="Z26" s="5" t="s">
        <v>10</v>
      </c>
      <c r="AA26" s="5" t="s">
        <v>321</v>
      </c>
      <c r="AB26" s="8">
        <v>41699</v>
      </c>
      <c r="AC26" s="5" t="s">
        <v>194</v>
      </c>
      <c r="AD26" s="5"/>
      <c r="AE26" s="5"/>
      <c r="AF26" s="5"/>
      <c r="AG26" s="5" t="s">
        <v>10</v>
      </c>
      <c r="AH26" s="5"/>
      <c r="AI26" s="5"/>
      <c r="AJ26" s="5" t="s">
        <v>320</v>
      </c>
      <c r="AK26" s="5" t="s">
        <v>319</v>
      </c>
      <c r="AL26" s="5"/>
      <c r="AM26" s="5"/>
    </row>
    <row r="27" spans="1:39" x14ac:dyDescent="0.25">
      <c r="A27" s="4" t="s">
        <v>89</v>
      </c>
      <c r="B27" s="4" t="s">
        <v>90</v>
      </c>
      <c r="C27" s="4">
        <v>3.2</v>
      </c>
      <c r="D27" s="4">
        <v>3.11</v>
      </c>
      <c r="E27" s="5">
        <v>153</v>
      </c>
      <c r="F27" s="13">
        <v>58</v>
      </c>
      <c r="G27" s="5">
        <v>160</v>
      </c>
      <c r="H27" s="13">
        <v>78</v>
      </c>
      <c r="I27" s="5">
        <v>3.5</v>
      </c>
      <c r="J27" s="13">
        <v>35</v>
      </c>
      <c r="K27" s="5"/>
      <c r="L27" s="6">
        <v>41641</v>
      </c>
      <c r="M27" s="4" t="s">
        <v>190</v>
      </c>
      <c r="N27" s="4" t="s">
        <v>10</v>
      </c>
      <c r="O27" s="6">
        <v>41757</v>
      </c>
      <c r="P27" s="7">
        <v>21</v>
      </c>
      <c r="Q27" s="4" t="s">
        <v>11</v>
      </c>
      <c r="R27" s="4" t="s">
        <v>42</v>
      </c>
      <c r="S27" s="4" t="s">
        <v>13</v>
      </c>
      <c r="T27" s="5" t="s">
        <v>10</v>
      </c>
      <c r="U27" s="5" t="s">
        <v>314</v>
      </c>
      <c r="V27" s="5" t="s">
        <v>458</v>
      </c>
      <c r="W27" s="5" t="s">
        <v>315</v>
      </c>
      <c r="X27" s="5" t="s">
        <v>248</v>
      </c>
      <c r="Y27" s="5" t="s">
        <v>201</v>
      </c>
      <c r="Z27" s="5" t="s">
        <v>10</v>
      </c>
      <c r="AA27" s="5" t="s">
        <v>497</v>
      </c>
      <c r="AB27" s="8">
        <v>41760</v>
      </c>
      <c r="AC27" s="5" t="s">
        <v>238</v>
      </c>
      <c r="AD27" s="5"/>
      <c r="AE27" s="5"/>
      <c r="AF27" s="5"/>
      <c r="AG27" s="5" t="s">
        <v>10</v>
      </c>
      <c r="AH27" s="5"/>
      <c r="AI27" s="5"/>
      <c r="AJ27" s="5" t="s">
        <v>313</v>
      </c>
      <c r="AK27" s="5"/>
      <c r="AL27" s="5" t="s">
        <v>312</v>
      </c>
      <c r="AM27" s="5"/>
    </row>
    <row r="28" spans="1:39" ht="30" x14ac:dyDescent="0.25">
      <c r="A28" s="4" t="s">
        <v>162</v>
      </c>
      <c r="B28" s="4" t="s">
        <v>163</v>
      </c>
      <c r="C28" s="4">
        <v>3.45</v>
      </c>
      <c r="D28" s="4">
        <v>3.3570000000000002</v>
      </c>
      <c r="E28" s="5">
        <v>152</v>
      </c>
      <c r="F28" s="13">
        <v>53</v>
      </c>
      <c r="G28" s="5">
        <v>155</v>
      </c>
      <c r="H28" s="13">
        <v>64</v>
      </c>
      <c r="I28" s="5">
        <v>3</v>
      </c>
      <c r="J28" s="13">
        <v>11</v>
      </c>
      <c r="K28" s="5"/>
      <c r="L28" s="6">
        <v>41472</v>
      </c>
      <c r="M28" s="4" t="s">
        <v>489</v>
      </c>
      <c r="N28" s="4" t="s">
        <v>10</v>
      </c>
      <c r="O28" s="6">
        <v>41844</v>
      </c>
      <c r="P28" s="7">
        <v>24</v>
      </c>
      <c r="Q28" s="4" t="s">
        <v>11</v>
      </c>
      <c r="R28" s="4" t="s">
        <v>16</v>
      </c>
      <c r="S28" s="4" t="s">
        <v>13</v>
      </c>
      <c r="T28" s="5" t="s">
        <v>201</v>
      </c>
      <c r="U28" s="5" t="s">
        <v>477</v>
      </c>
      <c r="V28" s="5" t="s">
        <v>458</v>
      </c>
      <c r="W28" s="5" t="s">
        <v>478</v>
      </c>
      <c r="X28" s="5" t="s">
        <v>479</v>
      </c>
      <c r="Y28" s="5" t="s">
        <v>10</v>
      </c>
      <c r="Z28" s="5" t="s">
        <v>10</v>
      </c>
      <c r="AA28" s="5" t="s">
        <v>480</v>
      </c>
      <c r="AB28" s="8">
        <v>41122</v>
      </c>
      <c r="AC28" s="5" t="s">
        <v>488</v>
      </c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x14ac:dyDescent="0.25">
      <c r="A29" s="4" t="s">
        <v>111</v>
      </c>
      <c r="B29" s="4" t="s">
        <v>90</v>
      </c>
      <c r="C29" s="4">
        <v>3.84</v>
      </c>
      <c r="D29" s="4">
        <v>3.8530000000000002</v>
      </c>
      <c r="E29" s="5">
        <v>159</v>
      </c>
      <c r="F29" s="13">
        <v>81</v>
      </c>
      <c r="G29" s="5">
        <v>155</v>
      </c>
      <c r="H29" s="13">
        <v>61</v>
      </c>
      <c r="I29" s="5">
        <v>4</v>
      </c>
      <c r="J29" s="13">
        <v>54</v>
      </c>
      <c r="K29" s="5"/>
      <c r="L29" s="6">
        <v>41697</v>
      </c>
      <c r="M29" s="4" t="s">
        <v>190</v>
      </c>
      <c r="N29" s="4" t="s">
        <v>45</v>
      </c>
      <c r="O29" s="6">
        <v>41761</v>
      </c>
      <c r="P29" s="7">
        <v>24</v>
      </c>
      <c r="Q29" s="4" t="s">
        <v>11</v>
      </c>
      <c r="R29" s="4" t="s">
        <v>16</v>
      </c>
      <c r="S29" s="4" t="s">
        <v>13</v>
      </c>
      <c r="T29" s="5" t="s">
        <v>201</v>
      </c>
      <c r="U29" s="5" t="s">
        <v>311</v>
      </c>
      <c r="V29" s="5" t="s">
        <v>458</v>
      </c>
      <c r="W29" s="5" t="s">
        <v>275</v>
      </c>
      <c r="X29" s="5" t="s">
        <v>207</v>
      </c>
      <c r="Y29" s="5" t="s">
        <v>10</v>
      </c>
      <c r="Z29" s="5" t="s">
        <v>10</v>
      </c>
      <c r="AA29" s="5" t="s">
        <v>310</v>
      </c>
      <c r="AB29" s="8">
        <v>41030</v>
      </c>
      <c r="AC29" s="5" t="s">
        <v>280</v>
      </c>
      <c r="AD29" s="5"/>
      <c r="AE29" s="5"/>
      <c r="AF29" s="5"/>
      <c r="AG29" s="5" t="s">
        <v>10</v>
      </c>
      <c r="AH29" s="5"/>
      <c r="AI29" s="5"/>
      <c r="AJ29" s="5" t="s">
        <v>39</v>
      </c>
      <c r="AK29" s="5"/>
      <c r="AL29" s="5"/>
      <c r="AM29" s="5"/>
    </row>
    <row r="30" spans="1:39" x14ac:dyDescent="0.25">
      <c r="A30" s="4" t="s">
        <v>72</v>
      </c>
      <c r="B30" s="4" t="s">
        <v>73</v>
      </c>
      <c r="C30" s="4">
        <v>3.51</v>
      </c>
      <c r="D30" s="4">
        <v>3.73</v>
      </c>
      <c r="E30" s="5">
        <v>165</v>
      </c>
      <c r="F30" s="13">
        <v>95</v>
      </c>
      <c r="G30" s="5">
        <v>148</v>
      </c>
      <c r="H30" s="13">
        <v>33</v>
      </c>
      <c r="I30" s="5">
        <v>4.5</v>
      </c>
      <c r="J30" s="13">
        <v>78</v>
      </c>
      <c r="K30" s="5"/>
      <c r="L30" s="6">
        <v>41688</v>
      </c>
      <c r="M30" s="4" t="s">
        <v>190</v>
      </c>
      <c r="N30" s="4" t="s">
        <v>30</v>
      </c>
      <c r="O30" s="6">
        <v>41747</v>
      </c>
      <c r="P30" s="7">
        <v>24</v>
      </c>
      <c r="Q30" s="4" t="s">
        <v>19</v>
      </c>
      <c r="R30" s="4" t="s">
        <v>16</v>
      </c>
      <c r="S30" s="4" t="s">
        <v>13</v>
      </c>
      <c r="T30" s="5" t="s">
        <v>201</v>
      </c>
      <c r="U30" s="5" t="s">
        <v>309</v>
      </c>
      <c r="V30" s="5" t="s">
        <v>464</v>
      </c>
      <c r="W30" s="5" t="s">
        <v>219</v>
      </c>
      <c r="X30" s="5" t="s">
        <v>207</v>
      </c>
      <c r="Y30" s="5" t="s">
        <v>10</v>
      </c>
      <c r="Z30" s="5" t="s">
        <v>10</v>
      </c>
      <c r="AA30" s="5" t="s">
        <v>308</v>
      </c>
      <c r="AB30" s="8">
        <v>41030</v>
      </c>
      <c r="AC30" s="5" t="s">
        <v>307</v>
      </c>
      <c r="AD30" s="5"/>
      <c r="AE30" s="5"/>
      <c r="AF30" s="5"/>
      <c r="AG30" s="5" t="s">
        <v>10</v>
      </c>
      <c r="AH30" s="5"/>
      <c r="AI30" s="5"/>
      <c r="AJ30" s="5" t="s">
        <v>39</v>
      </c>
      <c r="AK30" s="5"/>
      <c r="AL30" s="5"/>
      <c r="AM30" s="5"/>
    </row>
    <row r="31" spans="1:39" x14ac:dyDescent="0.25">
      <c r="A31" s="4" t="s">
        <v>53</v>
      </c>
      <c r="B31" s="4" t="s">
        <v>54</v>
      </c>
      <c r="C31" s="4" t="s">
        <v>444</v>
      </c>
      <c r="D31" s="4" t="s">
        <v>444</v>
      </c>
      <c r="E31" s="5">
        <v>158</v>
      </c>
      <c r="F31" s="13">
        <v>78</v>
      </c>
      <c r="G31" s="5">
        <v>150</v>
      </c>
      <c r="H31" s="13">
        <v>41</v>
      </c>
      <c r="I31" s="5">
        <v>4</v>
      </c>
      <c r="J31" s="13">
        <v>54</v>
      </c>
      <c r="K31" s="5"/>
      <c r="L31" s="6">
        <v>41668</v>
      </c>
      <c r="M31" s="4" t="s">
        <v>190</v>
      </c>
      <c r="N31" s="4" t="s">
        <v>30</v>
      </c>
      <c r="O31" s="6">
        <v>41730</v>
      </c>
      <c r="P31" s="7">
        <v>36</v>
      </c>
      <c r="Q31" s="4" t="s">
        <v>11</v>
      </c>
      <c r="R31" s="4" t="s">
        <v>16</v>
      </c>
      <c r="S31" s="4" t="s">
        <v>13</v>
      </c>
      <c r="T31" s="5" t="s">
        <v>10</v>
      </c>
      <c r="U31" s="5" t="s">
        <v>239</v>
      </c>
      <c r="V31" s="5" t="s">
        <v>459</v>
      </c>
      <c r="W31" s="5" t="s">
        <v>302</v>
      </c>
      <c r="X31" s="5" t="s">
        <v>207</v>
      </c>
      <c r="Y31" s="5" t="s">
        <v>10</v>
      </c>
      <c r="Z31" s="5" t="s">
        <v>10</v>
      </c>
      <c r="AA31" s="5" t="s">
        <v>210</v>
      </c>
      <c r="AB31" s="8">
        <v>37408</v>
      </c>
      <c r="AC31" s="5" t="s">
        <v>204</v>
      </c>
      <c r="AD31" s="5"/>
      <c r="AE31" s="5"/>
      <c r="AF31" s="5"/>
      <c r="AG31" s="5" t="s">
        <v>10</v>
      </c>
      <c r="AH31" s="5"/>
      <c r="AI31" s="5"/>
      <c r="AJ31" s="5" t="s">
        <v>39</v>
      </c>
      <c r="AK31" s="5"/>
      <c r="AL31" s="5"/>
      <c r="AM31" s="5"/>
    </row>
    <row r="32" spans="1:39" x14ac:dyDescent="0.25">
      <c r="A32" s="4" t="s">
        <v>57</v>
      </c>
      <c r="B32" s="4" t="s">
        <v>38</v>
      </c>
      <c r="C32" s="4" t="s">
        <v>444</v>
      </c>
      <c r="D32" s="4" t="s">
        <v>444</v>
      </c>
      <c r="E32" s="5">
        <v>155</v>
      </c>
      <c r="F32" s="13">
        <v>66</v>
      </c>
      <c r="G32" s="5">
        <v>148</v>
      </c>
      <c r="H32" s="13">
        <v>33</v>
      </c>
      <c r="I32" s="5">
        <v>3.5</v>
      </c>
      <c r="J32" s="13">
        <v>35</v>
      </c>
      <c r="K32" s="5"/>
      <c r="L32" s="6">
        <v>41683</v>
      </c>
      <c r="M32" s="4" t="s">
        <v>190</v>
      </c>
      <c r="N32" s="4" t="s">
        <v>30</v>
      </c>
      <c r="O32" s="6">
        <v>41736</v>
      </c>
      <c r="P32" s="7">
        <v>28</v>
      </c>
      <c r="Q32" s="4" t="s">
        <v>19</v>
      </c>
      <c r="R32" s="4" t="s">
        <v>16</v>
      </c>
      <c r="S32" s="4" t="s">
        <v>13</v>
      </c>
      <c r="T32" s="5" t="s">
        <v>10</v>
      </c>
      <c r="U32" s="5" t="s">
        <v>239</v>
      </c>
      <c r="V32" s="5" t="s">
        <v>459</v>
      </c>
      <c r="W32" s="5" t="s">
        <v>275</v>
      </c>
      <c r="X32" s="5" t="s">
        <v>207</v>
      </c>
      <c r="Y32" s="5" t="s">
        <v>10</v>
      </c>
      <c r="Z32" s="5" t="s">
        <v>10</v>
      </c>
      <c r="AA32" s="5" t="s">
        <v>297</v>
      </c>
      <c r="AB32" s="8">
        <v>41244</v>
      </c>
      <c r="AC32" s="5" t="s">
        <v>296</v>
      </c>
      <c r="AD32" s="5"/>
      <c r="AE32" s="5"/>
      <c r="AF32" s="5"/>
      <c r="AG32" s="5" t="s">
        <v>10</v>
      </c>
      <c r="AH32" s="5"/>
      <c r="AI32" s="5"/>
      <c r="AJ32" s="5" t="s">
        <v>39</v>
      </c>
      <c r="AK32" s="5"/>
      <c r="AL32" s="5"/>
      <c r="AM32" s="5"/>
    </row>
    <row r="33" spans="1:39" x14ac:dyDescent="0.25">
      <c r="A33" s="4" t="s">
        <v>35</v>
      </c>
      <c r="B33" s="4" t="s">
        <v>36</v>
      </c>
      <c r="C33" s="4" t="s">
        <v>444</v>
      </c>
      <c r="D33" s="4" t="s">
        <v>444</v>
      </c>
      <c r="E33" s="5">
        <v>161</v>
      </c>
      <c r="F33" s="13">
        <v>87</v>
      </c>
      <c r="G33" s="5">
        <v>154</v>
      </c>
      <c r="H33" s="13">
        <v>57</v>
      </c>
      <c r="I33" s="5">
        <v>3</v>
      </c>
      <c r="J33" s="13">
        <v>14</v>
      </c>
      <c r="K33" s="5"/>
      <c r="L33" s="6">
        <v>41695</v>
      </c>
      <c r="M33" s="4" t="s">
        <v>190</v>
      </c>
      <c r="N33" s="4" t="s">
        <v>30</v>
      </c>
      <c r="O33" s="6">
        <v>41717</v>
      </c>
      <c r="P33" s="7">
        <v>32</v>
      </c>
      <c r="Q33" s="4" t="s">
        <v>19</v>
      </c>
      <c r="R33" s="4" t="s">
        <v>16</v>
      </c>
      <c r="S33" s="4" t="s">
        <v>22</v>
      </c>
      <c r="T33" s="5" t="s">
        <v>10</v>
      </c>
      <c r="U33" s="5" t="s">
        <v>239</v>
      </c>
      <c r="V33" s="5" t="s">
        <v>459</v>
      </c>
      <c r="W33" s="5" t="s">
        <v>275</v>
      </c>
      <c r="X33" s="5" t="s">
        <v>207</v>
      </c>
      <c r="Y33" s="5" t="s">
        <v>10</v>
      </c>
      <c r="Z33" s="5" t="s">
        <v>10</v>
      </c>
      <c r="AA33" s="5" t="s">
        <v>286</v>
      </c>
      <c r="AB33" s="8">
        <v>41699</v>
      </c>
      <c r="AC33" s="5" t="s">
        <v>194</v>
      </c>
      <c r="AD33" s="5"/>
      <c r="AE33" s="5"/>
      <c r="AF33" s="5"/>
      <c r="AG33" s="5" t="s">
        <v>10</v>
      </c>
      <c r="AH33" s="5"/>
      <c r="AI33" s="5"/>
      <c r="AJ33" s="5" t="s">
        <v>39</v>
      </c>
      <c r="AK33" s="5"/>
      <c r="AL33" s="5"/>
      <c r="AM33" s="5"/>
    </row>
    <row r="34" spans="1:39" x14ac:dyDescent="0.25">
      <c r="A34" s="4" t="s">
        <v>144</v>
      </c>
      <c r="B34" s="4" t="s">
        <v>145</v>
      </c>
      <c r="C34" s="4">
        <v>3.9</v>
      </c>
      <c r="D34" s="4">
        <v>3.67</v>
      </c>
      <c r="E34" s="5">
        <v>148</v>
      </c>
      <c r="F34" s="13">
        <v>36</v>
      </c>
      <c r="G34" s="5">
        <v>138</v>
      </c>
      <c r="H34" s="13">
        <v>5</v>
      </c>
      <c r="I34" s="5">
        <v>4</v>
      </c>
      <c r="J34" s="13">
        <v>54</v>
      </c>
      <c r="K34" s="5"/>
      <c r="L34" s="6">
        <v>41681</v>
      </c>
      <c r="M34" s="4" t="s">
        <v>190</v>
      </c>
      <c r="N34" s="4" t="s">
        <v>45</v>
      </c>
      <c r="O34" s="6">
        <v>41799</v>
      </c>
      <c r="P34" s="7">
        <v>50</v>
      </c>
      <c r="Q34" s="4" t="s">
        <v>11</v>
      </c>
      <c r="R34" s="4" t="s">
        <v>16</v>
      </c>
      <c r="S34" s="4" t="s">
        <v>13</v>
      </c>
      <c r="T34" s="5" t="s">
        <v>10</v>
      </c>
      <c r="U34" s="5" t="s">
        <v>281</v>
      </c>
      <c r="V34" s="5" t="s">
        <v>465</v>
      </c>
      <c r="W34" s="5" t="s">
        <v>275</v>
      </c>
      <c r="X34" s="5" t="s">
        <v>207</v>
      </c>
      <c r="Y34" s="5" t="s">
        <v>10</v>
      </c>
      <c r="Z34" s="5" t="s">
        <v>10</v>
      </c>
      <c r="AA34" s="5" t="s">
        <v>210</v>
      </c>
      <c r="AB34" s="8">
        <v>41395</v>
      </c>
      <c r="AC34" s="5" t="s">
        <v>254</v>
      </c>
      <c r="AD34" s="5"/>
      <c r="AE34" s="5"/>
      <c r="AF34" s="5"/>
      <c r="AG34" s="5" t="s">
        <v>10</v>
      </c>
      <c r="AH34" s="5"/>
      <c r="AI34" s="5"/>
      <c r="AJ34" s="5" t="s">
        <v>39</v>
      </c>
      <c r="AK34" s="5"/>
      <c r="AL34" s="5"/>
      <c r="AM34" s="5"/>
    </row>
    <row r="35" spans="1:39" x14ac:dyDescent="0.25">
      <c r="A35" s="4" t="s">
        <v>43</v>
      </c>
      <c r="B35" s="4" t="s">
        <v>44</v>
      </c>
      <c r="C35" s="4">
        <v>4</v>
      </c>
      <c r="D35" s="4">
        <v>3.91</v>
      </c>
      <c r="E35" s="5">
        <v>155</v>
      </c>
      <c r="F35" s="13">
        <v>66</v>
      </c>
      <c r="G35" s="5">
        <v>151</v>
      </c>
      <c r="H35" s="13">
        <v>45</v>
      </c>
      <c r="I35" s="5">
        <v>3.5</v>
      </c>
      <c r="J35" s="13">
        <v>35</v>
      </c>
      <c r="K35" s="5"/>
      <c r="L35" s="6">
        <v>41684</v>
      </c>
      <c r="M35" s="4" t="s">
        <v>190</v>
      </c>
      <c r="N35" s="4" t="s">
        <v>45</v>
      </c>
      <c r="O35" s="6">
        <v>41719</v>
      </c>
      <c r="P35" s="7">
        <v>24</v>
      </c>
      <c r="Q35" s="4" t="s">
        <v>11</v>
      </c>
      <c r="R35" s="4" t="s">
        <v>16</v>
      </c>
      <c r="S35" s="4" t="s">
        <v>13</v>
      </c>
      <c r="T35" s="5" t="s">
        <v>201</v>
      </c>
      <c r="U35" s="5" t="s">
        <v>271</v>
      </c>
      <c r="V35" s="5" t="s">
        <v>458</v>
      </c>
      <c r="W35" s="5" t="s">
        <v>272</v>
      </c>
      <c r="X35" s="5" t="s">
        <v>207</v>
      </c>
      <c r="Y35" s="5" t="s">
        <v>10</v>
      </c>
      <c r="Z35" s="5" t="s">
        <v>10</v>
      </c>
      <c r="AA35" s="5" t="s">
        <v>270</v>
      </c>
      <c r="AB35" s="8">
        <v>41244</v>
      </c>
      <c r="AC35" s="5" t="s">
        <v>266</v>
      </c>
      <c r="AD35" s="5"/>
      <c r="AE35" s="5" t="s">
        <v>269</v>
      </c>
      <c r="AF35" s="5"/>
      <c r="AG35" s="5" t="s">
        <v>10</v>
      </c>
      <c r="AH35" s="5"/>
      <c r="AI35" s="5"/>
      <c r="AJ35" s="5" t="s">
        <v>39</v>
      </c>
      <c r="AK35" s="5"/>
      <c r="AL35" s="5"/>
      <c r="AM35" s="5"/>
    </row>
    <row r="36" spans="1:39" x14ac:dyDescent="0.25">
      <c r="A36" s="4" t="s">
        <v>87</v>
      </c>
      <c r="B36" s="4" t="s">
        <v>88</v>
      </c>
      <c r="C36" s="4">
        <v>3.081</v>
      </c>
      <c r="D36" s="4">
        <v>3.1349999999999998</v>
      </c>
      <c r="E36" s="5">
        <v>149</v>
      </c>
      <c r="F36" s="13" t="s">
        <v>445</v>
      </c>
      <c r="G36" s="5">
        <v>143</v>
      </c>
      <c r="H36" s="13" t="s">
        <v>453</v>
      </c>
      <c r="I36" s="5">
        <v>4</v>
      </c>
      <c r="J36" s="13" t="s">
        <v>456</v>
      </c>
      <c r="K36" s="5"/>
      <c r="L36" s="6">
        <v>41666</v>
      </c>
      <c r="M36" s="4" t="s">
        <v>190</v>
      </c>
      <c r="N36" s="4" t="s">
        <v>10</v>
      </c>
      <c r="O36" s="6">
        <v>41754</v>
      </c>
      <c r="P36" s="7">
        <v>22</v>
      </c>
      <c r="Q36" s="4" t="s">
        <v>11</v>
      </c>
      <c r="R36" s="4" t="s">
        <v>16</v>
      </c>
      <c r="S36" s="4" t="s">
        <v>13</v>
      </c>
      <c r="T36" s="5" t="s">
        <v>10</v>
      </c>
      <c r="U36" s="5" t="s">
        <v>267</v>
      </c>
      <c r="V36" s="5" t="s">
        <v>458</v>
      </c>
      <c r="W36" s="5" t="s">
        <v>268</v>
      </c>
      <c r="X36" s="5" t="s">
        <v>263</v>
      </c>
      <c r="Y36" s="5" t="s">
        <v>10</v>
      </c>
      <c r="Z36" s="5" t="s">
        <v>10</v>
      </c>
      <c r="AA36" s="5" t="s">
        <v>499</v>
      </c>
      <c r="AB36" s="8">
        <v>41760</v>
      </c>
      <c r="AC36" s="5" t="s">
        <v>266</v>
      </c>
      <c r="AD36" s="5"/>
      <c r="AE36" s="5" t="s">
        <v>265</v>
      </c>
      <c r="AF36" s="5"/>
      <c r="AG36" s="5" t="s">
        <v>10</v>
      </c>
      <c r="AH36" s="5"/>
      <c r="AI36" s="5"/>
      <c r="AJ36" s="5" t="s">
        <v>39</v>
      </c>
      <c r="AK36" s="5"/>
      <c r="AL36" s="5"/>
      <c r="AM36" s="5"/>
    </row>
    <row r="37" spans="1:39" ht="30" x14ac:dyDescent="0.25">
      <c r="A37" s="4" t="s">
        <v>124</v>
      </c>
      <c r="B37" s="4" t="s">
        <v>125</v>
      </c>
      <c r="C37" s="4">
        <v>3.2240000000000002</v>
      </c>
      <c r="D37" s="4">
        <v>3.35</v>
      </c>
      <c r="E37" s="5">
        <v>158</v>
      </c>
      <c r="F37" s="13">
        <v>78</v>
      </c>
      <c r="G37" s="5">
        <v>150</v>
      </c>
      <c r="H37" s="13">
        <v>41</v>
      </c>
      <c r="I37" s="5">
        <v>4</v>
      </c>
      <c r="J37" s="13">
        <v>54</v>
      </c>
      <c r="K37" s="5"/>
      <c r="L37" s="6">
        <v>41688</v>
      </c>
      <c r="M37" s="4" t="s">
        <v>190</v>
      </c>
      <c r="N37" s="4" t="s">
        <v>30</v>
      </c>
      <c r="O37" s="6">
        <v>41769</v>
      </c>
      <c r="P37" s="7">
        <v>25</v>
      </c>
      <c r="Q37" s="4" t="s">
        <v>11</v>
      </c>
      <c r="R37" s="4" t="s">
        <v>16</v>
      </c>
      <c r="S37" s="4" t="s">
        <v>13</v>
      </c>
      <c r="T37" s="5" t="s">
        <v>10</v>
      </c>
      <c r="U37" s="5" t="s">
        <v>256</v>
      </c>
      <c r="V37" s="5" t="s">
        <v>459</v>
      </c>
      <c r="W37" s="5" t="s">
        <v>257</v>
      </c>
      <c r="X37" s="5" t="s">
        <v>207</v>
      </c>
      <c r="Y37" s="5" t="s">
        <v>10</v>
      </c>
      <c r="Z37" s="5" t="s">
        <v>10</v>
      </c>
      <c r="AA37" s="5" t="s">
        <v>255</v>
      </c>
      <c r="AB37" s="8">
        <v>40695</v>
      </c>
      <c r="AC37" s="5" t="s">
        <v>254</v>
      </c>
      <c r="AD37" s="5"/>
      <c r="AE37" s="5"/>
      <c r="AF37" s="5"/>
      <c r="AG37" s="5" t="s">
        <v>10</v>
      </c>
      <c r="AH37" s="5"/>
      <c r="AI37" s="5"/>
      <c r="AJ37" s="5" t="s">
        <v>39</v>
      </c>
      <c r="AK37" s="5"/>
      <c r="AL37" s="5"/>
      <c r="AM37" s="5"/>
    </row>
    <row r="38" spans="1:39" ht="30" x14ac:dyDescent="0.25">
      <c r="A38" s="4" t="s">
        <v>105</v>
      </c>
      <c r="B38" s="4" t="s">
        <v>106</v>
      </c>
      <c r="C38" s="4" t="s">
        <v>444</v>
      </c>
      <c r="D38" s="4" t="s">
        <v>444</v>
      </c>
      <c r="E38" s="5">
        <v>149</v>
      </c>
      <c r="F38" s="13">
        <v>40</v>
      </c>
      <c r="G38" s="5">
        <v>148</v>
      </c>
      <c r="H38" s="13">
        <v>33</v>
      </c>
      <c r="I38" s="5">
        <v>3.5</v>
      </c>
      <c r="J38" s="13">
        <v>35</v>
      </c>
      <c r="K38" s="5"/>
      <c r="L38" s="6">
        <v>41674</v>
      </c>
      <c r="M38" s="4" t="s">
        <v>190</v>
      </c>
      <c r="N38" s="4" t="s">
        <v>30</v>
      </c>
      <c r="O38" s="6">
        <v>41761</v>
      </c>
      <c r="P38" s="7">
        <v>29</v>
      </c>
      <c r="Q38" s="4" t="s">
        <v>11</v>
      </c>
      <c r="R38" s="4" t="s">
        <v>16</v>
      </c>
      <c r="S38" s="4" t="s">
        <v>13</v>
      </c>
      <c r="T38" s="5" t="s">
        <v>10</v>
      </c>
      <c r="U38" s="5" t="s">
        <v>239</v>
      </c>
      <c r="V38" s="5" t="s">
        <v>459</v>
      </c>
      <c r="W38" s="5" t="s">
        <v>227</v>
      </c>
      <c r="X38" s="5" t="s">
        <v>207</v>
      </c>
      <c r="Y38" s="5" t="s">
        <v>10</v>
      </c>
      <c r="Z38" s="5" t="s">
        <v>10</v>
      </c>
      <c r="AA38" s="5" t="s">
        <v>251</v>
      </c>
      <c r="AB38" s="8">
        <v>40057</v>
      </c>
      <c r="AC38" s="5" t="s">
        <v>250</v>
      </c>
      <c r="AD38" s="5" t="s">
        <v>249</v>
      </c>
      <c r="AE38" s="5"/>
      <c r="AF38" s="5"/>
      <c r="AG38" s="5" t="s">
        <v>10</v>
      </c>
      <c r="AH38" s="5"/>
      <c r="AI38" s="5"/>
      <c r="AJ38" s="5" t="s">
        <v>39</v>
      </c>
      <c r="AK38" s="5"/>
      <c r="AL38" s="5"/>
      <c r="AM38" s="5"/>
    </row>
    <row r="39" spans="1:39" ht="30" x14ac:dyDescent="0.25">
      <c r="A39" s="4" t="s">
        <v>33</v>
      </c>
      <c r="B39" s="4" t="s">
        <v>34</v>
      </c>
      <c r="C39" s="4">
        <v>2.9420000000000002</v>
      </c>
      <c r="D39" s="4">
        <v>2.71</v>
      </c>
      <c r="E39" s="5">
        <v>154</v>
      </c>
      <c r="F39" s="13">
        <v>62</v>
      </c>
      <c r="G39" s="5">
        <v>150</v>
      </c>
      <c r="H39" s="13">
        <v>41</v>
      </c>
      <c r="I39" s="5">
        <v>3.5</v>
      </c>
      <c r="J39" s="13">
        <v>35</v>
      </c>
      <c r="K39" s="5"/>
      <c r="L39" s="6">
        <v>41688</v>
      </c>
      <c r="M39" s="4" t="s">
        <v>190</v>
      </c>
      <c r="N39" s="4" t="s">
        <v>10</v>
      </c>
      <c r="O39" s="6">
        <v>41717</v>
      </c>
      <c r="P39" s="7">
        <v>24</v>
      </c>
      <c r="Q39" s="4" t="s">
        <v>11</v>
      </c>
      <c r="R39" s="4" t="s">
        <v>16</v>
      </c>
      <c r="S39" s="4" t="s">
        <v>13</v>
      </c>
      <c r="T39" s="5" t="s">
        <v>201</v>
      </c>
      <c r="U39" s="5" t="s">
        <v>242</v>
      </c>
      <c r="V39" s="5" t="s">
        <v>458</v>
      </c>
      <c r="W39" s="5" t="s">
        <v>243</v>
      </c>
      <c r="X39" s="5" t="s">
        <v>215</v>
      </c>
      <c r="Y39" s="5" t="s">
        <v>10</v>
      </c>
      <c r="Z39" s="5" t="s">
        <v>10</v>
      </c>
      <c r="AA39" s="5" t="s">
        <v>241</v>
      </c>
      <c r="AB39" s="8">
        <v>40695</v>
      </c>
      <c r="AC39" s="5" t="s">
        <v>204</v>
      </c>
      <c r="AD39" s="5"/>
      <c r="AE39" s="5"/>
      <c r="AF39" s="5"/>
      <c r="AG39" s="5" t="s">
        <v>10</v>
      </c>
      <c r="AH39" s="5"/>
      <c r="AI39" s="5"/>
      <c r="AJ39" s="5" t="s">
        <v>39</v>
      </c>
      <c r="AK39" s="5"/>
      <c r="AL39" s="5"/>
      <c r="AM39" s="5"/>
    </row>
    <row r="40" spans="1:39" ht="30" x14ac:dyDescent="0.25">
      <c r="A40" s="4" t="s">
        <v>74</v>
      </c>
      <c r="B40" s="4" t="s">
        <v>75</v>
      </c>
      <c r="C40" s="4" t="s">
        <v>444</v>
      </c>
      <c r="D40" s="4" t="s">
        <v>444</v>
      </c>
      <c r="E40" s="5">
        <v>157</v>
      </c>
      <c r="F40" s="13" t="s">
        <v>448</v>
      </c>
      <c r="G40" s="5">
        <v>152</v>
      </c>
      <c r="H40" s="13" t="s">
        <v>454</v>
      </c>
      <c r="I40" s="5">
        <v>4.5</v>
      </c>
      <c r="J40" s="13" t="s">
        <v>457</v>
      </c>
      <c r="K40" s="5"/>
      <c r="L40" s="6">
        <v>41674</v>
      </c>
      <c r="M40" s="4" t="s">
        <v>190</v>
      </c>
      <c r="N40" s="4" t="s">
        <v>30</v>
      </c>
      <c r="O40" s="6">
        <v>41749</v>
      </c>
      <c r="P40" s="7">
        <v>33</v>
      </c>
      <c r="Q40" s="4" t="s">
        <v>19</v>
      </c>
      <c r="R40" s="4" t="s">
        <v>16</v>
      </c>
      <c r="S40" s="4" t="s">
        <v>13</v>
      </c>
      <c r="T40" s="5" t="s">
        <v>10</v>
      </c>
      <c r="U40" s="5" t="s">
        <v>239</v>
      </c>
      <c r="V40" s="5" t="s">
        <v>459</v>
      </c>
      <c r="W40" s="5" t="s">
        <v>240</v>
      </c>
      <c r="X40" s="5" t="s">
        <v>207</v>
      </c>
      <c r="Y40" s="5" t="s">
        <v>10</v>
      </c>
      <c r="Z40" s="5" t="s">
        <v>10</v>
      </c>
      <c r="AA40" s="5" t="s">
        <v>382</v>
      </c>
      <c r="AB40" s="8">
        <v>41791</v>
      </c>
      <c r="AC40" s="5" t="s">
        <v>238</v>
      </c>
      <c r="AD40" s="5"/>
      <c r="AE40" s="5"/>
      <c r="AF40" s="5"/>
      <c r="AG40" s="5" t="s">
        <v>10</v>
      </c>
      <c r="AH40" s="5"/>
      <c r="AI40" s="5"/>
      <c r="AJ40" s="5" t="s">
        <v>39</v>
      </c>
      <c r="AK40" s="5"/>
      <c r="AL40" s="5"/>
      <c r="AM40" s="5"/>
    </row>
    <row r="41" spans="1:39" ht="30" x14ac:dyDescent="0.25">
      <c r="A41" s="4" t="s">
        <v>142</v>
      </c>
      <c r="B41" s="4" t="s">
        <v>143</v>
      </c>
      <c r="C41" s="4">
        <v>2.645</v>
      </c>
      <c r="D41" s="4">
        <v>2.76</v>
      </c>
      <c r="E41" s="5">
        <v>144</v>
      </c>
      <c r="F41" s="13">
        <v>21</v>
      </c>
      <c r="G41" s="5">
        <v>146</v>
      </c>
      <c r="H41" s="13">
        <v>25</v>
      </c>
      <c r="I41" s="5">
        <v>3</v>
      </c>
      <c r="J41" s="13">
        <v>14</v>
      </c>
      <c r="K41" s="5"/>
      <c r="L41" s="6">
        <v>41772</v>
      </c>
      <c r="M41" s="4" t="s">
        <v>190</v>
      </c>
      <c r="N41" s="4" t="s">
        <v>30</v>
      </c>
      <c r="O41" s="6">
        <v>41794</v>
      </c>
      <c r="P41" s="7">
        <v>23</v>
      </c>
      <c r="Q41" s="4" t="s">
        <v>11</v>
      </c>
      <c r="R41" s="4" t="s">
        <v>16</v>
      </c>
      <c r="S41" s="4" t="s">
        <v>13</v>
      </c>
      <c r="T41" s="5" t="s">
        <v>10</v>
      </c>
      <c r="U41" s="5" t="s">
        <v>228</v>
      </c>
      <c r="V41" s="5" t="s">
        <v>462</v>
      </c>
      <c r="W41" s="5" t="s">
        <v>229</v>
      </c>
      <c r="X41" s="5" t="s">
        <v>207</v>
      </c>
      <c r="Y41" s="5" t="s">
        <v>10</v>
      </c>
      <c r="Z41" s="5" t="s">
        <v>10</v>
      </c>
      <c r="AA41" s="5" t="s">
        <v>225</v>
      </c>
      <c r="AB41" s="8">
        <v>41395</v>
      </c>
      <c r="AC41" s="5" t="s">
        <v>194</v>
      </c>
      <c r="AD41" s="5"/>
      <c r="AE41" s="5"/>
      <c r="AF41" s="5"/>
      <c r="AG41" s="5" t="s">
        <v>10</v>
      </c>
      <c r="AH41" s="5"/>
      <c r="AI41" s="5"/>
      <c r="AJ41" s="5" t="s">
        <v>39</v>
      </c>
      <c r="AK41" s="5"/>
      <c r="AL41" s="5"/>
      <c r="AM41" s="5"/>
    </row>
    <row r="42" spans="1:39" ht="30" x14ac:dyDescent="0.25">
      <c r="A42" s="4" t="s">
        <v>82</v>
      </c>
      <c r="B42" s="4" t="s">
        <v>83</v>
      </c>
      <c r="C42" s="4">
        <v>3.18</v>
      </c>
      <c r="D42" s="4">
        <v>3.17</v>
      </c>
      <c r="E42" s="5">
        <v>155</v>
      </c>
      <c r="F42" s="13">
        <v>66</v>
      </c>
      <c r="G42" s="5">
        <v>146</v>
      </c>
      <c r="H42" s="13">
        <v>25</v>
      </c>
      <c r="I42" s="5">
        <v>3.5</v>
      </c>
      <c r="J42" s="13">
        <v>35</v>
      </c>
      <c r="K42" s="5"/>
      <c r="L42" s="6">
        <v>41632</v>
      </c>
      <c r="M42" s="4" t="s">
        <v>190</v>
      </c>
      <c r="N42" s="4" t="s">
        <v>30</v>
      </c>
      <c r="O42" s="6">
        <v>41753</v>
      </c>
      <c r="P42" s="7">
        <v>24</v>
      </c>
      <c r="Q42" s="4" t="s">
        <v>11</v>
      </c>
      <c r="R42" s="4" t="s">
        <v>84</v>
      </c>
      <c r="S42" s="4" t="s">
        <v>13</v>
      </c>
      <c r="T42" s="5" t="s">
        <v>10</v>
      </c>
      <c r="U42" s="5" t="s">
        <v>226</v>
      </c>
      <c r="V42" s="5" t="s">
        <v>464</v>
      </c>
      <c r="W42" s="5" t="s">
        <v>227</v>
      </c>
      <c r="X42" s="5" t="s">
        <v>207</v>
      </c>
      <c r="Y42" s="5" t="s">
        <v>10</v>
      </c>
      <c r="Z42" s="5" t="s">
        <v>10</v>
      </c>
      <c r="AA42" s="5" t="s">
        <v>225</v>
      </c>
      <c r="AB42" s="8">
        <v>41760</v>
      </c>
      <c r="AC42" s="5" t="s">
        <v>204</v>
      </c>
      <c r="AD42" s="5"/>
      <c r="AE42" s="5"/>
      <c r="AF42" s="5"/>
      <c r="AG42" s="5" t="s">
        <v>201</v>
      </c>
      <c r="AH42" s="5" t="s">
        <v>224</v>
      </c>
      <c r="AI42" s="5" t="s">
        <v>223</v>
      </c>
      <c r="AJ42" s="5" t="s">
        <v>39</v>
      </c>
      <c r="AK42" s="5"/>
      <c r="AL42" s="5"/>
      <c r="AM42" s="5"/>
    </row>
    <row r="43" spans="1:39" ht="30" x14ac:dyDescent="0.25">
      <c r="A43" s="4" t="s">
        <v>160</v>
      </c>
      <c r="B43" s="4" t="s">
        <v>161</v>
      </c>
      <c r="C43" s="4">
        <v>3.6</v>
      </c>
      <c r="D43" s="4">
        <v>3.46</v>
      </c>
      <c r="E43" s="5">
        <v>154</v>
      </c>
      <c r="F43" s="13">
        <v>62</v>
      </c>
      <c r="G43" s="5">
        <v>152</v>
      </c>
      <c r="H43" s="13">
        <v>49</v>
      </c>
      <c r="I43" s="5">
        <v>4.5</v>
      </c>
      <c r="J43" s="13">
        <v>78</v>
      </c>
      <c r="K43" s="5"/>
      <c r="L43" s="6">
        <v>41827</v>
      </c>
      <c r="M43" s="4" t="s">
        <v>190</v>
      </c>
      <c r="N43" s="4" t="s">
        <v>30</v>
      </c>
      <c r="O43" s="6">
        <v>41841</v>
      </c>
      <c r="P43" s="7">
        <v>30</v>
      </c>
      <c r="Q43" s="4" t="s">
        <v>11</v>
      </c>
      <c r="R43" s="4" t="s">
        <v>16</v>
      </c>
      <c r="S43" s="4" t="s">
        <v>13</v>
      </c>
      <c r="T43" s="5" t="s">
        <v>10</v>
      </c>
      <c r="U43" s="5" t="s">
        <v>221</v>
      </c>
      <c r="V43" s="5" t="s">
        <v>464</v>
      </c>
      <c r="W43" s="5" t="s">
        <v>222</v>
      </c>
      <c r="X43" s="5" t="s">
        <v>207</v>
      </c>
      <c r="Y43" s="5" t="s">
        <v>10</v>
      </c>
      <c r="Z43" s="5" t="s">
        <v>10</v>
      </c>
      <c r="AA43" s="5" t="s">
        <v>220</v>
      </c>
      <c r="AB43" s="8">
        <v>39203</v>
      </c>
      <c r="AC43" s="5" t="s">
        <v>204</v>
      </c>
      <c r="AD43" s="5"/>
      <c r="AE43" s="5"/>
      <c r="AF43" s="5"/>
      <c r="AG43" s="5" t="s">
        <v>10</v>
      </c>
      <c r="AH43" s="5"/>
      <c r="AI43" s="5"/>
      <c r="AJ43" s="5" t="s">
        <v>39</v>
      </c>
      <c r="AK43" s="5"/>
      <c r="AL43" s="5"/>
      <c r="AM43" s="5"/>
    </row>
    <row r="44" spans="1:39" ht="30" x14ac:dyDescent="0.25">
      <c r="A44" s="4" t="s">
        <v>62</v>
      </c>
      <c r="B44" s="4" t="s">
        <v>63</v>
      </c>
      <c r="C44" s="4">
        <v>3.9969999999999999</v>
      </c>
      <c r="D44" s="4">
        <v>2.39</v>
      </c>
      <c r="E44" s="5">
        <v>161</v>
      </c>
      <c r="F44" s="13">
        <v>87</v>
      </c>
      <c r="G44" s="5">
        <v>153</v>
      </c>
      <c r="H44" s="13">
        <v>53</v>
      </c>
      <c r="I44" s="5">
        <v>5.5</v>
      </c>
      <c r="J44" s="13">
        <v>97</v>
      </c>
      <c r="K44" s="5"/>
      <c r="L44" s="6">
        <v>41652</v>
      </c>
      <c r="M44" s="4" t="s">
        <v>190</v>
      </c>
      <c r="N44" s="4" t="s">
        <v>30</v>
      </c>
      <c r="O44" s="6">
        <v>41741</v>
      </c>
      <c r="P44" s="7">
        <v>29</v>
      </c>
      <c r="Q44" s="4" t="s">
        <v>19</v>
      </c>
      <c r="R44" s="4" t="s">
        <v>16</v>
      </c>
      <c r="S44" s="4" t="s">
        <v>13</v>
      </c>
      <c r="T44" s="5" t="s">
        <v>10</v>
      </c>
      <c r="U44" s="5" t="s">
        <v>218</v>
      </c>
      <c r="V44" s="5" t="s">
        <v>459</v>
      </c>
      <c r="W44" s="5" t="s">
        <v>219</v>
      </c>
      <c r="X44" s="5" t="s">
        <v>207</v>
      </c>
      <c r="Y44" s="5" t="s">
        <v>10</v>
      </c>
      <c r="Z44" s="5" t="s">
        <v>10</v>
      </c>
      <c r="AA44" s="5" t="s">
        <v>217</v>
      </c>
      <c r="AB44" s="8">
        <v>40603</v>
      </c>
      <c r="AC44" s="5" t="s">
        <v>209</v>
      </c>
      <c r="AD44" s="5"/>
      <c r="AE44" s="5"/>
      <c r="AF44" s="5"/>
      <c r="AG44" s="5" t="s">
        <v>10</v>
      </c>
      <c r="AH44" s="5"/>
      <c r="AI44" s="5"/>
      <c r="AJ44" s="5" t="s">
        <v>39</v>
      </c>
      <c r="AK44" s="5"/>
      <c r="AL44" s="5"/>
      <c r="AM44" s="5"/>
    </row>
    <row r="45" spans="1:39" ht="30" x14ac:dyDescent="0.25">
      <c r="A45" s="4" t="s">
        <v>47</v>
      </c>
      <c r="B45" s="4" t="s">
        <v>48</v>
      </c>
      <c r="C45" s="4" t="s">
        <v>444</v>
      </c>
      <c r="D45" s="4" t="s">
        <v>444</v>
      </c>
      <c r="E45" s="5">
        <v>155</v>
      </c>
      <c r="F45" s="13">
        <v>66</v>
      </c>
      <c r="G45" s="5">
        <v>149</v>
      </c>
      <c r="H45" s="13">
        <v>37</v>
      </c>
      <c r="I45" s="5">
        <v>4</v>
      </c>
      <c r="J45" s="13">
        <v>54</v>
      </c>
      <c r="K45" s="5"/>
      <c r="L45" s="6">
        <v>41660</v>
      </c>
      <c r="M45" s="4" t="s">
        <v>190</v>
      </c>
      <c r="N45" s="4" t="s">
        <v>45</v>
      </c>
      <c r="O45" s="6">
        <v>41722</v>
      </c>
      <c r="P45" s="7">
        <v>24</v>
      </c>
      <c r="Q45" s="4" t="s">
        <v>11</v>
      </c>
      <c r="R45" s="4" t="s">
        <v>16</v>
      </c>
      <c r="S45" s="4" t="s">
        <v>13</v>
      </c>
      <c r="T45" s="5" t="s">
        <v>10</v>
      </c>
      <c r="U45" s="5" t="s">
        <v>211</v>
      </c>
      <c r="V45" s="5" t="s">
        <v>458</v>
      </c>
      <c r="W45" s="5" t="s">
        <v>212</v>
      </c>
      <c r="X45" s="5" t="s">
        <v>207</v>
      </c>
      <c r="Y45" s="5" t="s">
        <v>10</v>
      </c>
      <c r="Z45" s="5" t="s">
        <v>10</v>
      </c>
      <c r="AA45" s="5" t="s">
        <v>210</v>
      </c>
      <c r="AB45" s="8">
        <v>41030</v>
      </c>
      <c r="AC45" s="5" t="s">
        <v>209</v>
      </c>
      <c r="AD45" s="5"/>
      <c r="AE45" s="5"/>
      <c r="AF45" s="5"/>
      <c r="AG45" s="5" t="s">
        <v>10</v>
      </c>
      <c r="AH45" s="5"/>
      <c r="AI45" s="5"/>
      <c r="AJ45" s="5" t="s">
        <v>39</v>
      </c>
      <c r="AK45" s="5"/>
      <c r="AL45" s="5"/>
      <c r="AM45" s="5"/>
    </row>
    <row r="46" spans="1:39" ht="30" x14ac:dyDescent="0.25">
      <c r="A46" s="4" t="s">
        <v>114</v>
      </c>
      <c r="B46" s="4" t="s">
        <v>115</v>
      </c>
      <c r="C46" s="4">
        <v>3.3050000000000002</v>
      </c>
      <c r="D46" s="4">
        <v>3.07</v>
      </c>
      <c r="E46" s="5" t="s">
        <v>444</v>
      </c>
      <c r="F46" s="13" t="s">
        <v>444</v>
      </c>
      <c r="G46" s="5" t="s">
        <v>444</v>
      </c>
      <c r="H46" s="13" t="s">
        <v>444</v>
      </c>
      <c r="I46" s="5" t="s">
        <v>444</v>
      </c>
      <c r="J46" s="13" t="s">
        <v>444</v>
      </c>
      <c r="K46" s="5"/>
      <c r="L46" s="6">
        <v>41673</v>
      </c>
      <c r="M46" s="4" t="s">
        <v>190</v>
      </c>
      <c r="N46" s="4" t="s">
        <v>30</v>
      </c>
      <c r="O46" s="6">
        <v>41764</v>
      </c>
      <c r="P46" s="7">
        <v>52</v>
      </c>
      <c r="Q46" s="4" t="s">
        <v>11</v>
      </c>
      <c r="R46" s="4" t="s">
        <v>16</v>
      </c>
      <c r="S46" s="4" t="s">
        <v>13</v>
      </c>
      <c r="T46" s="5" t="s">
        <v>10</v>
      </c>
      <c r="U46" s="5" t="s">
        <v>206</v>
      </c>
      <c r="V46" s="5" t="s">
        <v>462</v>
      </c>
      <c r="W46" s="5" t="s">
        <v>208</v>
      </c>
      <c r="X46" s="5" t="s">
        <v>207</v>
      </c>
      <c r="Y46" s="5" t="s">
        <v>10</v>
      </c>
      <c r="Z46" s="5" t="s">
        <v>10</v>
      </c>
      <c r="AA46" s="5" t="s">
        <v>205</v>
      </c>
      <c r="AB46" s="8">
        <v>31533</v>
      </c>
      <c r="AC46" s="5" t="s">
        <v>204</v>
      </c>
      <c r="AD46" s="5"/>
      <c r="AE46" s="5"/>
      <c r="AF46" s="5"/>
      <c r="AG46" s="5" t="s">
        <v>10</v>
      </c>
      <c r="AH46" s="5"/>
      <c r="AI46" s="5"/>
      <c r="AJ46" s="5" t="s">
        <v>39</v>
      </c>
      <c r="AK46" s="5"/>
      <c r="AL46" s="5"/>
      <c r="AM46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workbookViewId="0">
      <selection sqref="A1:XFD48"/>
    </sheetView>
  </sheetViews>
  <sheetFormatPr defaultRowHeight="15" x14ac:dyDescent="0.25"/>
  <sheetData>
    <row r="1" spans="1:39" s="1" customFormat="1" x14ac:dyDescent="0.25">
      <c r="A1" s="2" t="s">
        <v>0</v>
      </c>
      <c r="B1" s="2" t="s">
        <v>1</v>
      </c>
      <c r="C1" s="2" t="s">
        <v>443</v>
      </c>
      <c r="D1" s="2" t="s">
        <v>442</v>
      </c>
      <c r="E1" s="3" t="s">
        <v>180</v>
      </c>
      <c r="F1" s="12" t="s">
        <v>192</v>
      </c>
      <c r="G1" s="3" t="s">
        <v>181</v>
      </c>
      <c r="H1" s="12" t="s">
        <v>193</v>
      </c>
      <c r="I1" s="3" t="s">
        <v>436</v>
      </c>
      <c r="J1" s="12" t="s">
        <v>435</v>
      </c>
      <c r="K1" s="2" t="s">
        <v>182</v>
      </c>
      <c r="L1" s="2" t="s">
        <v>188</v>
      </c>
      <c r="M1" s="20" t="s">
        <v>504</v>
      </c>
      <c r="N1" s="2" t="s">
        <v>3</v>
      </c>
      <c r="O1" s="2" t="s">
        <v>179</v>
      </c>
      <c r="P1" s="2" t="s">
        <v>4</v>
      </c>
      <c r="Q1" s="2" t="s">
        <v>5</v>
      </c>
      <c r="R1" s="2" t="s">
        <v>6</v>
      </c>
      <c r="S1" s="2" t="s">
        <v>7</v>
      </c>
      <c r="T1" s="3" t="s">
        <v>431</v>
      </c>
      <c r="U1" s="2" t="s">
        <v>183</v>
      </c>
      <c r="V1" s="2" t="s">
        <v>184</v>
      </c>
      <c r="W1" s="3" t="s">
        <v>186</v>
      </c>
      <c r="X1" s="3" t="s">
        <v>187</v>
      </c>
      <c r="Y1" s="3" t="s">
        <v>432</v>
      </c>
      <c r="Z1" s="3" t="s">
        <v>433</v>
      </c>
      <c r="AA1" s="2" t="s">
        <v>185</v>
      </c>
      <c r="AB1" s="3" t="s">
        <v>434</v>
      </c>
      <c r="AC1" s="3" t="s">
        <v>437</v>
      </c>
      <c r="AD1" s="3" t="s">
        <v>438</v>
      </c>
      <c r="AE1" s="3" t="s">
        <v>439</v>
      </c>
      <c r="AF1" s="3" t="s">
        <v>440</v>
      </c>
      <c r="AG1" s="3" t="s">
        <v>428</v>
      </c>
      <c r="AH1" s="3" t="s">
        <v>427</v>
      </c>
      <c r="AI1" s="3" t="s">
        <v>426</v>
      </c>
      <c r="AJ1" s="3" t="s">
        <v>425</v>
      </c>
      <c r="AK1" s="3" t="s">
        <v>424</v>
      </c>
      <c r="AL1" s="3" t="s">
        <v>423</v>
      </c>
      <c r="AM1" s="3" t="s">
        <v>422</v>
      </c>
    </row>
    <row r="2" spans="1:39" x14ac:dyDescent="0.25">
      <c r="A2" s="4" t="s">
        <v>176</v>
      </c>
      <c r="B2" s="4" t="s">
        <v>177</v>
      </c>
      <c r="C2" s="4">
        <v>3.51</v>
      </c>
      <c r="D2" s="4">
        <v>3.5750000000000002</v>
      </c>
      <c r="E2" s="5">
        <v>157</v>
      </c>
      <c r="F2" s="13">
        <v>74</v>
      </c>
      <c r="G2" s="5">
        <v>158</v>
      </c>
      <c r="H2" s="13">
        <v>71</v>
      </c>
      <c r="I2" s="5">
        <v>4</v>
      </c>
      <c r="J2" s="13">
        <v>56</v>
      </c>
      <c r="K2" s="5"/>
      <c r="L2" s="6">
        <v>41863</v>
      </c>
      <c r="M2" s="4" t="s">
        <v>190</v>
      </c>
      <c r="N2" s="4" t="s">
        <v>10</v>
      </c>
      <c r="O2" s="6">
        <v>41872</v>
      </c>
      <c r="P2" s="7">
        <v>23</v>
      </c>
      <c r="Q2" s="4" t="s">
        <v>11</v>
      </c>
      <c r="R2" s="4" t="s">
        <v>42</v>
      </c>
      <c r="S2" s="4" t="s">
        <v>13</v>
      </c>
      <c r="T2" s="5" t="s">
        <v>10</v>
      </c>
      <c r="U2" s="5" t="s">
        <v>463</v>
      </c>
      <c r="V2" s="5" t="s">
        <v>458</v>
      </c>
      <c r="W2" s="5" t="s">
        <v>421</v>
      </c>
      <c r="X2" s="5" t="s">
        <v>248</v>
      </c>
      <c r="Y2" s="5" t="s">
        <v>10</v>
      </c>
      <c r="Z2" s="5" t="s">
        <v>10</v>
      </c>
      <c r="AA2" s="5" t="s">
        <v>420</v>
      </c>
      <c r="AB2" s="8">
        <v>41426</v>
      </c>
      <c r="AC2" s="5"/>
      <c r="AD2" s="5"/>
      <c r="AE2" s="5"/>
      <c r="AF2" s="5"/>
      <c r="AG2" s="5" t="s">
        <v>10</v>
      </c>
      <c r="AH2" s="5"/>
      <c r="AI2" s="5"/>
      <c r="AJ2" s="5"/>
      <c r="AK2" s="5"/>
      <c r="AL2" s="5" t="s">
        <v>419</v>
      </c>
      <c r="AM2" s="5"/>
    </row>
    <row r="3" spans="1:39" x14ac:dyDescent="0.25">
      <c r="A3" s="4" t="s">
        <v>138</v>
      </c>
      <c r="B3" s="4" t="s">
        <v>139</v>
      </c>
      <c r="C3" s="4">
        <v>2.9169999999999998</v>
      </c>
      <c r="D3" s="4">
        <v>2.9</v>
      </c>
      <c r="E3" s="5">
        <v>151</v>
      </c>
      <c r="F3" s="13">
        <v>49</v>
      </c>
      <c r="G3" s="5">
        <v>154</v>
      </c>
      <c r="H3" s="13">
        <v>57</v>
      </c>
      <c r="I3" s="5">
        <v>4</v>
      </c>
      <c r="J3" s="13">
        <v>54</v>
      </c>
      <c r="K3" s="5"/>
      <c r="L3" s="6">
        <v>41730</v>
      </c>
      <c r="M3" s="4" t="s">
        <v>190</v>
      </c>
      <c r="N3" s="4" t="s">
        <v>30</v>
      </c>
      <c r="O3" s="6">
        <v>41786</v>
      </c>
      <c r="P3" s="7">
        <v>24</v>
      </c>
      <c r="Q3" s="4" t="s">
        <v>11</v>
      </c>
      <c r="R3" s="4" t="s">
        <v>16</v>
      </c>
      <c r="S3" s="4" t="s">
        <v>13</v>
      </c>
      <c r="T3" s="5" t="s">
        <v>10</v>
      </c>
      <c r="U3" s="5" t="s">
        <v>413</v>
      </c>
      <c r="V3" s="5" t="s">
        <v>459</v>
      </c>
      <c r="W3" s="5" t="s">
        <v>414</v>
      </c>
      <c r="X3" s="5" t="s">
        <v>207</v>
      </c>
      <c r="Y3" s="5" t="s">
        <v>10</v>
      </c>
      <c r="Z3" s="5" t="s">
        <v>10</v>
      </c>
      <c r="AA3" s="5" t="s">
        <v>244</v>
      </c>
      <c r="AB3" s="8">
        <v>41061</v>
      </c>
      <c r="AC3" s="5" t="s">
        <v>204</v>
      </c>
      <c r="AD3" s="5"/>
      <c r="AE3" s="5"/>
      <c r="AF3" s="5"/>
      <c r="AG3" s="5" t="s">
        <v>10</v>
      </c>
      <c r="AH3" s="5"/>
      <c r="AI3" s="5"/>
      <c r="AJ3" s="5" t="s">
        <v>39</v>
      </c>
      <c r="AK3" s="5"/>
      <c r="AL3" s="5"/>
      <c r="AM3" s="5"/>
    </row>
    <row r="4" spans="1:39" x14ac:dyDescent="0.25">
      <c r="A4" s="4" t="s">
        <v>76</v>
      </c>
      <c r="B4" s="4" t="s">
        <v>77</v>
      </c>
      <c r="C4" s="4">
        <v>3.8</v>
      </c>
      <c r="D4" s="4">
        <v>3.6347</v>
      </c>
      <c r="E4" s="5">
        <v>159</v>
      </c>
      <c r="F4" s="13">
        <v>81</v>
      </c>
      <c r="G4" s="5">
        <v>155</v>
      </c>
      <c r="H4" s="13">
        <v>61</v>
      </c>
      <c r="I4" s="5">
        <v>3.5</v>
      </c>
      <c r="J4" s="13">
        <v>35</v>
      </c>
      <c r="K4" s="5"/>
      <c r="L4" s="6">
        <v>41610</v>
      </c>
      <c r="M4" s="4" t="s">
        <v>190</v>
      </c>
      <c r="N4" s="4" t="s">
        <v>10</v>
      </c>
      <c r="O4" s="6">
        <v>41750</v>
      </c>
      <c r="P4" s="7">
        <v>28</v>
      </c>
      <c r="Q4" s="4" t="s">
        <v>11</v>
      </c>
      <c r="R4" s="4" t="s">
        <v>16</v>
      </c>
      <c r="S4" s="4" t="s">
        <v>13</v>
      </c>
      <c r="T4" s="5" t="s">
        <v>10</v>
      </c>
      <c r="U4" s="5" t="s">
        <v>339</v>
      </c>
      <c r="V4" s="5" t="s">
        <v>462</v>
      </c>
      <c r="W4" s="5" t="s">
        <v>403</v>
      </c>
      <c r="X4" s="5" t="s">
        <v>343</v>
      </c>
      <c r="Y4" s="5" t="s">
        <v>10</v>
      </c>
      <c r="Z4" s="5" t="s">
        <v>10</v>
      </c>
      <c r="AA4" s="5" t="s">
        <v>384</v>
      </c>
      <c r="AB4" s="8">
        <v>39203</v>
      </c>
      <c r="AC4" s="5" t="s">
        <v>204</v>
      </c>
      <c r="AD4" s="5"/>
      <c r="AE4" s="5"/>
      <c r="AF4" s="5"/>
      <c r="AG4" s="5" t="s">
        <v>10</v>
      </c>
      <c r="AH4" s="5"/>
      <c r="AI4" s="5"/>
      <c r="AJ4" s="5" t="s">
        <v>39</v>
      </c>
      <c r="AK4" s="5"/>
      <c r="AL4" s="5"/>
      <c r="AM4" s="5"/>
    </row>
    <row r="5" spans="1:39" x14ac:dyDescent="0.25">
      <c r="A5" s="4" t="s">
        <v>60</v>
      </c>
      <c r="B5" s="4" t="s">
        <v>61</v>
      </c>
      <c r="C5" s="4">
        <v>2.93</v>
      </c>
      <c r="D5" s="4">
        <v>2.97</v>
      </c>
      <c r="E5" s="5">
        <v>157</v>
      </c>
      <c r="F5" s="13">
        <v>73</v>
      </c>
      <c r="G5" s="5">
        <v>147</v>
      </c>
      <c r="H5" s="13">
        <v>29</v>
      </c>
      <c r="I5" s="5">
        <v>4</v>
      </c>
      <c r="J5" s="13">
        <v>54</v>
      </c>
      <c r="K5" s="5"/>
      <c r="L5" s="6">
        <v>41688</v>
      </c>
      <c r="M5" s="4" t="s">
        <v>190</v>
      </c>
      <c r="N5" s="4" t="s">
        <v>10</v>
      </c>
      <c r="O5" s="6">
        <v>41739</v>
      </c>
      <c r="P5" s="7">
        <v>26</v>
      </c>
      <c r="Q5" s="4" t="s">
        <v>19</v>
      </c>
      <c r="R5" s="4" t="s">
        <v>16</v>
      </c>
      <c r="S5" s="4" t="s">
        <v>13</v>
      </c>
      <c r="T5" s="5" t="s">
        <v>10</v>
      </c>
      <c r="U5" s="5" t="s">
        <v>401</v>
      </c>
      <c r="V5" s="5" t="s">
        <v>458</v>
      </c>
      <c r="W5" s="5" t="s">
        <v>402</v>
      </c>
      <c r="X5" s="5" t="s">
        <v>263</v>
      </c>
      <c r="Y5" s="5" t="s">
        <v>10</v>
      </c>
      <c r="Z5" s="5" t="s">
        <v>10</v>
      </c>
      <c r="AA5" s="5" t="s">
        <v>210</v>
      </c>
      <c r="AB5" s="8">
        <v>40330</v>
      </c>
      <c r="AC5" s="5" t="s">
        <v>280</v>
      </c>
      <c r="AD5" s="5"/>
      <c r="AE5" s="5"/>
      <c r="AF5" s="5"/>
      <c r="AG5" s="5" t="s">
        <v>10</v>
      </c>
      <c r="AH5" s="5"/>
      <c r="AI5" s="5"/>
      <c r="AJ5" s="5" t="s">
        <v>39</v>
      </c>
      <c r="AK5" s="5"/>
      <c r="AL5" s="5"/>
      <c r="AM5" s="5"/>
    </row>
    <row r="6" spans="1:39" x14ac:dyDescent="0.25">
      <c r="A6" s="4" t="s">
        <v>55</v>
      </c>
      <c r="B6" s="4" t="s">
        <v>56</v>
      </c>
      <c r="C6" s="4">
        <v>3.077</v>
      </c>
      <c r="D6" s="4">
        <v>3.41</v>
      </c>
      <c r="E6" s="5">
        <v>165</v>
      </c>
      <c r="F6" s="13">
        <v>95</v>
      </c>
      <c r="G6" s="5">
        <v>160</v>
      </c>
      <c r="H6" s="13">
        <v>78</v>
      </c>
      <c r="I6" s="5">
        <v>4.5</v>
      </c>
      <c r="J6" s="13">
        <v>78</v>
      </c>
      <c r="K6" s="5"/>
      <c r="L6" s="6">
        <v>41688</v>
      </c>
      <c r="M6" s="4" t="s">
        <v>190</v>
      </c>
      <c r="N6" s="4" t="s">
        <v>10</v>
      </c>
      <c r="O6" s="6">
        <v>41731</v>
      </c>
      <c r="P6" s="7">
        <v>28</v>
      </c>
      <c r="Q6" s="4" t="s">
        <v>19</v>
      </c>
      <c r="R6" s="4" t="s">
        <v>16</v>
      </c>
      <c r="S6" s="4" t="s">
        <v>13</v>
      </c>
      <c r="T6" s="5" t="s">
        <v>10</v>
      </c>
      <c r="U6" s="5" t="s">
        <v>398</v>
      </c>
      <c r="V6" s="5" t="s">
        <v>458</v>
      </c>
      <c r="W6" s="5" t="s">
        <v>400</v>
      </c>
      <c r="X6" s="5" t="s">
        <v>399</v>
      </c>
      <c r="Y6" s="5" t="s">
        <v>10</v>
      </c>
      <c r="Z6" s="5" t="s">
        <v>10</v>
      </c>
      <c r="AA6" s="5" t="s">
        <v>441</v>
      </c>
      <c r="AB6" s="8">
        <v>41609</v>
      </c>
      <c r="AC6" s="5" t="s">
        <v>204</v>
      </c>
      <c r="AD6" s="5"/>
      <c r="AE6" s="5"/>
      <c r="AF6" s="5"/>
      <c r="AG6" s="5" t="s">
        <v>10</v>
      </c>
      <c r="AH6" s="5"/>
      <c r="AI6" s="5"/>
      <c r="AJ6" s="5" t="s">
        <v>39</v>
      </c>
      <c r="AK6" s="5"/>
      <c r="AL6" s="5"/>
      <c r="AM6" s="5"/>
    </row>
    <row r="7" spans="1:39" x14ac:dyDescent="0.25">
      <c r="A7" s="4" t="s">
        <v>95</v>
      </c>
      <c r="B7" s="4" t="s">
        <v>56</v>
      </c>
      <c r="C7" s="4">
        <v>3.95</v>
      </c>
      <c r="D7" s="4">
        <v>3.7120000000000002</v>
      </c>
      <c r="E7" s="5">
        <v>160</v>
      </c>
      <c r="F7" s="13">
        <v>84</v>
      </c>
      <c r="G7" s="5">
        <v>150</v>
      </c>
      <c r="H7" s="13">
        <v>41</v>
      </c>
      <c r="I7" s="5">
        <v>4</v>
      </c>
      <c r="J7" s="13">
        <v>54</v>
      </c>
      <c r="K7" s="5"/>
      <c r="L7" s="6">
        <v>41675</v>
      </c>
      <c r="M7" s="4" t="s">
        <v>489</v>
      </c>
      <c r="N7" s="4" t="s">
        <v>45</v>
      </c>
      <c r="O7" s="6">
        <v>41760</v>
      </c>
      <c r="P7" s="7">
        <v>25</v>
      </c>
      <c r="Q7" s="4" t="s">
        <v>19</v>
      </c>
      <c r="R7" s="4" t="s">
        <v>16</v>
      </c>
      <c r="S7" s="4" t="s">
        <v>13</v>
      </c>
      <c r="T7" s="5" t="s">
        <v>10</v>
      </c>
      <c r="U7" s="5" t="s">
        <v>396</v>
      </c>
      <c r="V7" s="5" t="s">
        <v>458</v>
      </c>
      <c r="W7" s="5" t="s">
        <v>222</v>
      </c>
      <c r="X7" s="5" t="s">
        <v>207</v>
      </c>
      <c r="Y7" s="5" t="s">
        <v>10</v>
      </c>
      <c r="Z7" s="5" t="s">
        <v>10</v>
      </c>
      <c r="AA7" s="5" t="s">
        <v>225</v>
      </c>
      <c r="AB7" s="8">
        <v>41030</v>
      </c>
      <c r="AC7" s="5" t="s">
        <v>204</v>
      </c>
      <c r="AD7" s="5"/>
      <c r="AE7" s="5"/>
      <c r="AF7" s="5"/>
      <c r="AG7" s="5" t="s">
        <v>10</v>
      </c>
      <c r="AH7" s="5"/>
      <c r="AI7" s="5"/>
      <c r="AJ7" s="5" t="s">
        <v>39</v>
      </c>
      <c r="AK7" s="5"/>
      <c r="AL7" s="5"/>
      <c r="AM7" s="5"/>
    </row>
    <row r="8" spans="1:39" x14ac:dyDescent="0.25">
      <c r="A8" s="4" t="s">
        <v>130</v>
      </c>
      <c r="B8" s="4" t="s">
        <v>131</v>
      </c>
      <c r="C8" s="4">
        <v>2.7050000000000001</v>
      </c>
      <c r="D8" s="4">
        <v>2.8069999999999999</v>
      </c>
      <c r="E8" s="5">
        <v>153</v>
      </c>
      <c r="F8" s="13">
        <v>58</v>
      </c>
      <c r="G8" s="5">
        <v>143</v>
      </c>
      <c r="H8" s="13">
        <v>15</v>
      </c>
      <c r="I8" s="5">
        <v>5</v>
      </c>
      <c r="J8" s="13">
        <v>93</v>
      </c>
      <c r="K8" s="5"/>
      <c r="L8" s="6">
        <v>41689</v>
      </c>
      <c r="M8" s="4" t="s">
        <v>190</v>
      </c>
      <c r="N8" s="4" t="s">
        <v>45</v>
      </c>
      <c r="O8" s="6">
        <v>41779</v>
      </c>
      <c r="P8" s="7">
        <v>30</v>
      </c>
      <c r="Q8" s="4" t="s">
        <v>19</v>
      </c>
      <c r="R8" s="4" t="s">
        <v>16</v>
      </c>
      <c r="S8" s="4" t="s">
        <v>22</v>
      </c>
      <c r="T8" s="5" t="s">
        <v>10</v>
      </c>
      <c r="U8" s="5" t="s">
        <v>394</v>
      </c>
      <c r="V8" s="5" t="s">
        <v>458</v>
      </c>
      <c r="W8" s="5" t="s">
        <v>395</v>
      </c>
      <c r="X8" s="5" t="s">
        <v>207</v>
      </c>
      <c r="Y8" s="5" t="s">
        <v>10</v>
      </c>
      <c r="Z8" s="5" t="s">
        <v>10</v>
      </c>
      <c r="AA8" s="5" t="s">
        <v>217</v>
      </c>
      <c r="AB8" s="8">
        <v>40695</v>
      </c>
      <c r="AC8" s="5" t="s">
        <v>391</v>
      </c>
      <c r="AD8" s="5"/>
      <c r="AE8" s="5"/>
      <c r="AF8" s="5"/>
      <c r="AG8" s="5" t="s">
        <v>10</v>
      </c>
      <c r="AH8" s="5"/>
      <c r="AI8" s="5"/>
      <c r="AJ8" s="5" t="s">
        <v>39</v>
      </c>
      <c r="AK8" s="5"/>
      <c r="AL8" s="5"/>
      <c r="AM8" s="5"/>
    </row>
    <row r="9" spans="1:39" x14ac:dyDescent="0.25">
      <c r="A9" s="4" t="s">
        <v>96</v>
      </c>
      <c r="B9" s="4" t="s">
        <v>97</v>
      </c>
      <c r="C9" s="4">
        <v>3.5</v>
      </c>
      <c r="D9" s="4">
        <v>3.35</v>
      </c>
      <c r="E9" s="5">
        <v>160</v>
      </c>
      <c r="F9" s="13">
        <v>83</v>
      </c>
      <c r="G9" s="5">
        <v>152</v>
      </c>
      <c r="H9" s="13">
        <v>52</v>
      </c>
      <c r="I9" s="5">
        <v>3.5</v>
      </c>
      <c r="J9" s="13">
        <v>30</v>
      </c>
      <c r="K9" s="5"/>
      <c r="L9" s="6">
        <v>41417</v>
      </c>
      <c r="M9" s="4" t="s">
        <v>489</v>
      </c>
      <c r="N9" s="4" t="s">
        <v>30</v>
      </c>
      <c r="O9" s="6">
        <v>41761</v>
      </c>
      <c r="P9" s="7">
        <v>34</v>
      </c>
      <c r="Q9" s="4" t="s">
        <v>11</v>
      </c>
      <c r="R9" s="4" t="s">
        <v>12</v>
      </c>
      <c r="S9" s="4" t="s">
        <v>13</v>
      </c>
      <c r="T9" s="5" t="s">
        <v>201</v>
      </c>
      <c r="U9" s="5" t="s">
        <v>472</v>
      </c>
      <c r="V9" s="5" t="s">
        <v>458</v>
      </c>
      <c r="W9" s="5" t="s">
        <v>473</v>
      </c>
      <c r="X9" s="5" t="s">
        <v>474</v>
      </c>
      <c r="Y9" s="5" t="s">
        <v>10</v>
      </c>
      <c r="Z9" s="5" t="s">
        <v>10</v>
      </c>
      <c r="AA9" s="5" t="s">
        <v>475</v>
      </c>
      <c r="AB9" s="8">
        <v>38473</v>
      </c>
      <c r="AC9" s="5" t="s">
        <v>487</v>
      </c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x14ac:dyDescent="0.25">
      <c r="A10" s="4" t="s">
        <v>178</v>
      </c>
      <c r="B10" s="4" t="s">
        <v>32</v>
      </c>
      <c r="C10" s="4" t="s">
        <v>444</v>
      </c>
      <c r="D10" s="4" t="s">
        <v>444</v>
      </c>
      <c r="E10" s="5">
        <v>152</v>
      </c>
      <c r="F10" s="13">
        <v>54</v>
      </c>
      <c r="G10" s="5">
        <v>145</v>
      </c>
      <c r="H10" s="13">
        <v>21</v>
      </c>
      <c r="I10" s="5">
        <v>2.5</v>
      </c>
      <c r="J10" s="13">
        <v>7</v>
      </c>
      <c r="K10" s="5"/>
      <c r="L10" s="6">
        <v>41834</v>
      </c>
      <c r="M10" s="4" t="s">
        <v>190</v>
      </c>
      <c r="N10" s="4" t="s">
        <v>30</v>
      </c>
      <c r="O10" s="6">
        <v>41876</v>
      </c>
      <c r="P10" s="7">
        <v>48</v>
      </c>
      <c r="Q10" s="4" t="s">
        <v>19</v>
      </c>
      <c r="R10" s="4" t="s">
        <v>16</v>
      </c>
      <c r="S10" s="4" t="s">
        <v>13</v>
      </c>
      <c r="T10" s="5" t="s">
        <v>10</v>
      </c>
      <c r="U10" s="5" t="s">
        <v>392</v>
      </c>
      <c r="V10" s="5" t="s">
        <v>459</v>
      </c>
      <c r="W10" s="5" t="s">
        <v>393</v>
      </c>
      <c r="X10" s="5" t="s">
        <v>207</v>
      </c>
      <c r="Y10" s="5" t="s">
        <v>10</v>
      </c>
      <c r="Z10" s="5" t="s">
        <v>10</v>
      </c>
      <c r="AA10" s="5" t="s">
        <v>382</v>
      </c>
      <c r="AB10" s="8">
        <v>39873</v>
      </c>
      <c r="AC10" s="5" t="s">
        <v>391</v>
      </c>
      <c r="AD10" s="5"/>
      <c r="AE10" s="5"/>
      <c r="AF10" s="5"/>
      <c r="AG10" s="5" t="s">
        <v>10</v>
      </c>
      <c r="AH10" s="5"/>
      <c r="AI10" s="5"/>
      <c r="AJ10" s="5" t="s">
        <v>10</v>
      </c>
      <c r="AK10" s="5"/>
      <c r="AL10" s="5"/>
      <c r="AM10" s="5" t="s">
        <v>390</v>
      </c>
    </row>
    <row r="11" spans="1:39" x14ac:dyDescent="0.25">
      <c r="A11" s="4" t="s">
        <v>102</v>
      </c>
      <c r="B11" s="4" t="s">
        <v>97</v>
      </c>
      <c r="C11" s="4">
        <v>3.3839999999999999</v>
      </c>
      <c r="D11" s="4">
        <v>3.44</v>
      </c>
      <c r="E11" s="5">
        <v>149</v>
      </c>
      <c r="F11" s="13" t="s">
        <v>445</v>
      </c>
      <c r="G11" s="5">
        <v>138</v>
      </c>
      <c r="H11" s="13" t="s">
        <v>450</v>
      </c>
      <c r="I11" s="5">
        <v>4</v>
      </c>
      <c r="J11" s="13" t="s">
        <v>456</v>
      </c>
      <c r="K11" s="5"/>
      <c r="L11" s="6">
        <v>41656</v>
      </c>
      <c r="M11" s="4" t="s">
        <v>190</v>
      </c>
      <c r="N11" s="4" t="s">
        <v>10</v>
      </c>
      <c r="O11" s="6">
        <v>41761</v>
      </c>
      <c r="P11" s="7">
        <v>23</v>
      </c>
      <c r="Q11" s="4" t="s">
        <v>11</v>
      </c>
      <c r="R11" s="4" t="s">
        <v>16</v>
      </c>
      <c r="S11" s="4" t="s">
        <v>13</v>
      </c>
      <c r="T11" s="5" t="s">
        <v>10</v>
      </c>
      <c r="U11" s="5" t="s">
        <v>388</v>
      </c>
      <c r="V11" s="5" t="s">
        <v>462</v>
      </c>
      <c r="W11" s="5" t="s">
        <v>389</v>
      </c>
      <c r="X11" s="5" t="s">
        <v>263</v>
      </c>
      <c r="Y11" s="5" t="s">
        <v>10</v>
      </c>
      <c r="Z11" s="5" t="s">
        <v>10</v>
      </c>
      <c r="AA11" s="5" t="s">
        <v>210</v>
      </c>
      <c r="AB11" s="8">
        <v>41395</v>
      </c>
      <c r="AC11" s="5" t="s">
        <v>387</v>
      </c>
      <c r="AD11" s="5"/>
      <c r="AE11" s="5" t="s">
        <v>386</v>
      </c>
      <c r="AF11" s="5"/>
      <c r="AG11" s="5" t="s">
        <v>10</v>
      </c>
      <c r="AH11" s="5"/>
      <c r="AI11" s="5"/>
      <c r="AJ11" s="5" t="s">
        <v>39</v>
      </c>
      <c r="AK11" s="5"/>
      <c r="AL11" s="5"/>
      <c r="AM11" s="5"/>
    </row>
    <row r="12" spans="1:39" x14ac:dyDescent="0.25">
      <c r="A12" s="4" t="s">
        <v>158</v>
      </c>
      <c r="B12" s="4" t="s">
        <v>159</v>
      </c>
      <c r="C12" s="4" t="s">
        <v>444</v>
      </c>
      <c r="D12" s="4" t="s">
        <v>444</v>
      </c>
      <c r="E12" s="5">
        <v>153</v>
      </c>
      <c r="F12" s="13">
        <v>58</v>
      </c>
      <c r="G12" s="5">
        <v>137</v>
      </c>
      <c r="H12" s="13">
        <v>3</v>
      </c>
      <c r="I12" s="5">
        <v>3.5</v>
      </c>
      <c r="J12" s="13">
        <v>35</v>
      </c>
      <c r="K12" s="5"/>
      <c r="L12" s="6">
        <v>41737</v>
      </c>
      <c r="M12" s="4" t="s">
        <v>190</v>
      </c>
      <c r="N12" s="4" t="s">
        <v>30</v>
      </c>
      <c r="O12" s="6">
        <v>41836</v>
      </c>
      <c r="P12" s="7">
        <v>32</v>
      </c>
      <c r="Q12" s="4" t="s">
        <v>11</v>
      </c>
      <c r="R12" s="4" t="s">
        <v>12</v>
      </c>
      <c r="S12" s="4" t="s">
        <v>13</v>
      </c>
      <c r="T12" s="5" t="s">
        <v>10</v>
      </c>
      <c r="U12" s="5" t="s">
        <v>239</v>
      </c>
      <c r="V12" s="5" t="s">
        <v>459</v>
      </c>
      <c r="W12" s="5" t="s">
        <v>275</v>
      </c>
      <c r="X12" s="5" t="s">
        <v>207</v>
      </c>
      <c r="Y12" s="5" t="s">
        <v>10</v>
      </c>
      <c r="Z12" s="5" t="s">
        <v>10</v>
      </c>
      <c r="AA12" s="5" t="s">
        <v>382</v>
      </c>
      <c r="AB12" s="8">
        <v>41426</v>
      </c>
      <c r="AC12" s="5" t="s">
        <v>238</v>
      </c>
      <c r="AD12" s="5"/>
      <c r="AE12" s="5"/>
      <c r="AF12" s="5"/>
      <c r="AG12" s="5" t="s">
        <v>10</v>
      </c>
      <c r="AH12" s="5"/>
      <c r="AI12" s="5"/>
      <c r="AJ12" s="5" t="s">
        <v>39</v>
      </c>
      <c r="AK12" s="5"/>
      <c r="AL12" s="5"/>
      <c r="AM12" s="5"/>
    </row>
    <row r="13" spans="1:39" x14ac:dyDescent="0.25">
      <c r="A13" s="4" t="s">
        <v>112</v>
      </c>
      <c r="B13" s="4" t="s">
        <v>113</v>
      </c>
      <c r="C13" s="4" t="s">
        <v>444</v>
      </c>
      <c r="D13" s="4" t="s">
        <v>444</v>
      </c>
      <c r="E13" s="5">
        <v>154</v>
      </c>
      <c r="F13" s="13">
        <v>62</v>
      </c>
      <c r="G13" s="5">
        <v>153</v>
      </c>
      <c r="H13" s="13">
        <v>53</v>
      </c>
      <c r="I13" s="5">
        <v>4.5</v>
      </c>
      <c r="J13" s="13">
        <v>78</v>
      </c>
      <c r="K13" s="5"/>
      <c r="L13" s="6">
        <v>41673</v>
      </c>
      <c r="M13" s="4" t="s">
        <v>190</v>
      </c>
      <c r="N13" s="4" t="s">
        <v>30</v>
      </c>
      <c r="O13" s="6">
        <v>41763</v>
      </c>
      <c r="P13" s="7">
        <v>29</v>
      </c>
      <c r="Q13" s="4" t="s">
        <v>11</v>
      </c>
      <c r="R13" s="4" t="s">
        <v>16</v>
      </c>
      <c r="S13" s="4" t="s">
        <v>13</v>
      </c>
      <c r="T13" s="5" t="s">
        <v>10</v>
      </c>
      <c r="U13" s="5" t="s">
        <v>239</v>
      </c>
      <c r="V13" s="5" t="s">
        <v>459</v>
      </c>
      <c r="W13" s="5" t="s">
        <v>383</v>
      </c>
      <c r="X13" s="5" t="s">
        <v>207</v>
      </c>
      <c r="Y13" s="5" t="s">
        <v>10</v>
      </c>
      <c r="Z13" s="5" t="s">
        <v>10</v>
      </c>
      <c r="AA13" s="5" t="s">
        <v>382</v>
      </c>
      <c r="AB13" s="8">
        <v>40969</v>
      </c>
      <c r="AC13" s="5" t="s">
        <v>381</v>
      </c>
      <c r="AD13" s="5" t="s">
        <v>380</v>
      </c>
      <c r="AE13" s="5"/>
      <c r="AF13" s="5"/>
      <c r="AG13" s="5" t="s">
        <v>10</v>
      </c>
      <c r="AH13" s="5"/>
      <c r="AI13" s="5"/>
      <c r="AJ13" s="5" t="s">
        <v>39</v>
      </c>
      <c r="AK13" s="5"/>
      <c r="AL13" s="5"/>
      <c r="AM13" s="5"/>
    </row>
    <row r="14" spans="1:39" x14ac:dyDescent="0.25">
      <c r="A14" s="4" t="s">
        <v>167</v>
      </c>
      <c r="B14" s="4" t="s">
        <v>168</v>
      </c>
      <c r="C14" s="4" t="s">
        <v>444</v>
      </c>
      <c r="D14" s="4" t="s">
        <v>444</v>
      </c>
      <c r="E14" s="5">
        <v>160</v>
      </c>
      <c r="F14" s="13">
        <v>84</v>
      </c>
      <c r="G14" s="5">
        <v>138</v>
      </c>
      <c r="H14" s="13">
        <v>5</v>
      </c>
      <c r="I14" s="5">
        <v>3.5</v>
      </c>
      <c r="J14" s="13">
        <v>35</v>
      </c>
      <c r="K14" s="5"/>
      <c r="L14" s="6">
        <v>41764</v>
      </c>
      <c r="M14" s="4" t="s">
        <v>190</v>
      </c>
      <c r="N14" s="4" t="s">
        <v>30</v>
      </c>
      <c r="O14" s="6">
        <v>41849</v>
      </c>
      <c r="P14" s="7">
        <v>40</v>
      </c>
      <c r="Q14" s="4" t="s">
        <v>19</v>
      </c>
      <c r="R14" s="4" t="s">
        <v>16</v>
      </c>
      <c r="S14" s="4" t="s">
        <v>13</v>
      </c>
      <c r="T14" s="5" t="s">
        <v>10</v>
      </c>
      <c r="U14" s="5" t="s">
        <v>239</v>
      </c>
      <c r="V14" s="5" t="s">
        <v>459</v>
      </c>
      <c r="W14" s="5" t="s">
        <v>240</v>
      </c>
      <c r="X14" s="5" t="s">
        <v>207</v>
      </c>
      <c r="Y14" s="5" t="s">
        <v>10</v>
      </c>
      <c r="Z14" s="5" t="s">
        <v>10</v>
      </c>
      <c r="AA14" s="5" t="s">
        <v>494</v>
      </c>
      <c r="AB14" s="8">
        <v>41883</v>
      </c>
      <c r="AC14" s="5" t="s">
        <v>204</v>
      </c>
      <c r="AD14" s="5"/>
      <c r="AE14" s="5"/>
      <c r="AF14" s="5"/>
      <c r="AG14" s="5" t="s">
        <v>10</v>
      </c>
      <c r="AH14" s="5"/>
      <c r="AI14" s="5"/>
      <c r="AJ14" s="5" t="s">
        <v>39</v>
      </c>
      <c r="AK14" s="5"/>
      <c r="AL14" s="5"/>
      <c r="AM14" s="5"/>
    </row>
    <row r="15" spans="1:39" x14ac:dyDescent="0.25">
      <c r="A15" s="4" t="s">
        <v>58</v>
      </c>
      <c r="B15" s="4" t="s">
        <v>59</v>
      </c>
      <c r="C15" s="4">
        <v>2.9169999999999998</v>
      </c>
      <c r="D15" s="4">
        <v>2.91</v>
      </c>
      <c r="E15" s="5">
        <v>155</v>
      </c>
      <c r="F15" s="13">
        <v>66</v>
      </c>
      <c r="G15" s="5">
        <v>151</v>
      </c>
      <c r="H15" s="13">
        <v>45</v>
      </c>
      <c r="I15" s="5">
        <v>4</v>
      </c>
      <c r="J15" s="13">
        <v>54</v>
      </c>
      <c r="K15" s="5"/>
      <c r="L15" s="6">
        <v>41673</v>
      </c>
      <c r="M15" s="4" t="s">
        <v>190</v>
      </c>
      <c r="N15" s="4" t="s">
        <v>30</v>
      </c>
      <c r="O15" s="6">
        <v>41738</v>
      </c>
      <c r="P15" s="7">
        <v>27</v>
      </c>
      <c r="Q15" s="4" t="s">
        <v>11</v>
      </c>
      <c r="R15" s="4" t="s">
        <v>16</v>
      </c>
      <c r="S15" s="4" t="s">
        <v>13</v>
      </c>
      <c r="T15" s="5" t="s">
        <v>10</v>
      </c>
      <c r="U15" s="5" t="s">
        <v>379</v>
      </c>
      <c r="V15" s="5" t="s">
        <v>458</v>
      </c>
      <c r="W15" s="5" t="s">
        <v>275</v>
      </c>
      <c r="X15" s="5" t="s">
        <v>207</v>
      </c>
      <c r="Y15" s="5" t="s">
        <v>10</v>
      </c>
      <c r="Z15" s="5" t="s">
        <v>10</v>
      </c>
      <c r="AA15" s="5" t="s">
        <v>378</v>
      </c>
      <c r="AB15" s="8">
        <v>40756</v>
      </c>
      <c r="AC15" s="5" t="s">
        <v>204</v>
      </c>
      <c r="AD15" s="5"/>
      <c r="AE15" s="5"/>
      <c r="AF15" s="5"/>
      <c r="AG15" s="5" t="s">
        <v>10</v>
      </c>
      <c r="AH15" s="5"/>
      <c r="AI15" s="5"/>
      <c r="AJ15" s="5" t="s">
        <v>39</v>
      </c>
      <c r="AK15" s="5"/>
      <c r="AL15" s="5"/>
      <c r="AM15" s="5"/>
    </row>
    <row r="16" spans="1:39" x14ac:dyDescent="0.25">
      <c r="A16" s="4" t="s">
        <v>91</v>
      </c>
      <c r="B16" s="4" t="s">
        <v>69</v>
      </c>
      <c r="C16" s="4" t="s">
        <v>444</v>
      </c>
      <c r="D16" s="4" t="s">
        <v>444</v>
      </c>
      <c r="E16" s="5">
        <v>164</v>
      </c>
      <c r="F16" s="13">
        <v>94</v>
      </c>
      <c r="G16" s="5">
        <v>153</v>
      </c>
      <c r="H16" s="13">
        <v>65</v>
      </c>
      <c r="I16" s="5">
        <v>4.5</v>
      </c>
      <c r="J16" s="13">
        <v>72</v>
      </c>
      <c r="K16" s="5"/>
      <c r="L16" s="6">
        <v>41688</v>
      </c>
      <c r="M16" s="4" t="s">
        <v>190</v>
      </c>
      <c r="N16" s="4" t="s">
        <v>30</v>
      </c>
      <c r="O16" s="6">
        <v>41757</v>
      </c>
      <c r="P16" s="7">
        <v>50</v>
      </c>
      <c r="Q16" s="4" t="s">
        <v>19</v>
      </c>
      <c r="R16" s="4" t="s">
        <v>16</v>
      </c>
      <c r="S16" s="4" t="s">
        <v>22</v>
      </c>
      <c r="T16" s="5" t="s">
        <v>10</v>
      </c>
      <c r="U16" s="5" t="s">
        <v>239</v>
      </c>
      <c r="V16" s="5" t="s">
        <v>459</v>
      </c>
      <c r="W16" s="5" t="s">
        <v>275</v>
      </c>
      <c r="X16" s="5" t="s">
        <v>207</v>
      </c>
      <c r="Y16" s="5" t="s">
        <v>10</v>
      </c>
      <c r="Z16" s="5" t="s">
        <v>10</v>
      </c>
      <c r="AA16" s="5" t="s">
        <v>377</v>
      </c>
      <c r="AB16" s="8">
        <v>34851</v>
      </c>
      <c r="AC16" s="5" t="s">
        <v>204</v>
      </c>
      <c r="AD16" s="5"/>
      <c r="AE16" s="5"/>
      <c r="AF16" s="5"/>
      <c r="AG16" s="5" t="s">
        <v>10</v>
      </c>
      <c r="AH16" s="5"/>
      <c r="AI16" s="5"/>
      <c r="AJ16" s="5" t="s">
        <v>39</v>
      </c>
      <c r="AK16" s="5"/>
      <c r="AL16" s="5"/>
      <c r="AM16" s="5"/>
    </row>
    <row r="17" spans="1:39" x14ac:dyDescent="0.25">
      <c r="A17" s="4" t="s">
        <v>64</v>
      </c>
      <c r="B17" s="4" t="s">
        <v>65</v>
      </c>
      <c r="C17" s="4">
        <v>3.69</v>
      </c>
      <c r="D17" s="4">
        <v>3.5249999999999999</v>
      </c>
      <c r="E17" s="5">
        <v>148</v>
      </c>
      <c r="F17" s="13" t="s">
        <v>446</v>
      </c>
      <c r="G17" s="5">
        <v>151</v>
      </c>
      <c r="H17" s="13" t="s">
        <v>451</v>
      </c>
      <c r="I17" s="5">
        <v>4</v>
      </c>
      <c r="J17" s="13" t="s">
        <v>456</v>
      </c>
      <c r="K17" s="5"/>
      <c r="L17" s="6">
        <v>41590</v>
      </c>
      <c r="M17" s="4" t="s">
        <v>190</v>
      </c>
      <c r="N17" s="4" t="s">
        <v>10</v>
      </c>
      <c r="O17" s="6">
        <v>41743</v>
      </c>
      <c r="P17" s="7">
        <v>23</v>
      </c>
      <c r="Q17" s="4" t="s">
        <v>19</v>
      </c>
      <c r="R17" s="4" t="s">
        <v>16</v>
      </c>
      <c r="S17" s="4" t="s">
        <v>13</v>
      </c>
      <c r="T17" s="5" t="s">
        <v>10</v>
      </c>
      <c r="U17" s="5" t="s">
        <v>374</v>
      </c>
      <c r="V17" s="5" t="s">
        <v>462</v>
      </c>
      <c r="W17" s="5" t="s">
        <v>376</v>
      </c>
      <c r="X17" s="5" t="s">
        <v>375</v>
      </c>
      <c r="Y17" s="5" t="s">
        <v>10</v>
      </c>
      <c r="Z17" s="5" t="s">
        <v>10</v>
      </c>
      <c r="AA17" s="5" t="s">
        <v>373</v>
      </c>
      <c r="AB17" s="8">
        <v>41760</v>
      </c>
      <c r="AC17" s="5" t="s">
        <v>298</v>
      </c>
      <c r="AD17" s="5"/>
      <c r="AE17" s="5"/>
      <c r="AF17" s="5"/>
      <c r="AG17" s="5" t="s">
        <v>10</v>
      </c>
      <c r="AH17" s="5"/>
      <c r="AI17" s="5"/>
      <c r="AJ17" s="5" t="s">
        <v>39</v>
      </c>
      <c r="AK17" s="5"/>
      <c r="AL17" s="5"/>
      <c r="AM17" s="5"/>
    </row>
    <row r="18" spans="1:39" x14ac:dyDescent="0.25">
      <c r="A18" s="4" t="s">
        <v>49</v>
      </c>
      <c r="B18" s="4" t="s">
        <v>50</v>
      </c>
      <c r="C18" s="4">
        <v>3.4940000000000002</v>
      </c>
      <c r="D18" s="4">
        <v>3.4790000000000001</v>
      </c>
      <c r="E18" s="5">
        <v>156</v>
      </c>
      <c r="F18" s="13">
        <v>70</v>
      </c>
      <c r="G18" s="5">
        <v>150</v>
      </c>
      <c r="H18" s="13">
        <v>41</v>
      </c>
      <c r="I18" s="5">
        <v>3.5</v>
      </c>
      <c r="J18" s="13">
        <v>35</v>
      </c>
      <c r="K18" s="5"/>
      <c r="L18" s="6">
        <v>41684</v>
      </c>
      <c r="M18" s="4" t="s">
        <v>190</v>
      </c>
      <c r="N18" s="4" t="s">
        <v>30</v>
      </c>
      <c r="O18" s="6">
        <v>41725</v>
      </c>
      <c r="P18" s="7">
        <v>26</v>
      </c>
      <c r="Q18" s="4" t="s">
        <v>19</v>
      </c>
      <c r="R18" s="4" t="s">
        <v>16</v>
      </c>
      <c r="S18" s="4" t="s">
        <v>13</v>
      </c>
      <c r="T18" s="5" t="s">
        <v>10</v>
      </c>
      <c r="U18" s="5" t="s">
        <v>371</v>
      </c>
      <c r="V18" s="5" t="s">
        <v>464</v>
      </c>
      <c r="W18" s="5" t="s">
        <v>212</v>
      </c>
      <c r="X18" s="5" t="s">
        <v>207</v>
      </c>
      <c r="Y18" s="5" t="s">
        <v>10</v>
      </c>
      <c r="Z18" s="5" t="s">
        <v>10</v>
      </c>
      <c r="AA18" s="5" t="s">
        <v>210</v>
      </c>
      <c r="AB18" s="8">
        <v>41791</v>
      </c>
      <c r="AC18" s="5" t="s">
        <v>296</v>
      </c>
      <c r="AD18" s="5"/>
      <c r="AE18" s="5"/>
      <c r="AF18" s="5"/>
      <c r="AG18" s="5" t="s">
        <v>10</v>
      </c>
      <c r="AH18" s="5"/>
      <c r="AI18" s="5"/>
      <c r="AJ18" s="5" t="s">
        <v>39</v>
      </c>
      <c r="AK18" s="5"/>
      <c r="AL18" s="5"/>
      <c r="AM18" s="5"/>
    </row>
    <row r="19" spans="1:39" x14ac:dyDescent="0.25">
      <c r="A19" s="4" t="s">
        <v>46</v>
      </c>
      <c r="B19" s="4" t="s">
        <v>18</v>
      </c>
      <c r="C19" s="4" t="s">
        <v>444</v>
      </c>
      <c r="D19" s="4" t="s">
        <v>444</v>
      </c>
      <c r="E19" s="5">
        <v>161</v>
      </c>
      <c r="F19" s="13">
        <v>87</v>
      </c>
      <c r="G19" s="5">
        <v>146</v>
      </c>
      <c r="H19" s="13">
        <v>25</v>
      </c>
      <c r="I19" s="5">
        <v>4</v>
      </c>
      <c r="J19" s="13">
        <v>54</v>
      </c>
      <c r="K19" s="5"/>
      <c r="L19" s="6">
        <v>41688</v>
      </c>
      <c r="M19" s="4" t="s">
        <v>190</v>
      </c>
      <c r="N19" s="4" t="s">
        <v>30</v>
      </c>
      <c r="O19" s="6">
        <v>41719</v>
      </c>
      <c r="P19" s="7">
        <v>37</v>
      </c>
      <c r="Q19" s="4" t="s">
        <v>19</v>
      </c>
      <c r="R19" s="4" t="s">
        <v>16</v>
      </c>
      <c r="S19" s="4" t="s">
        <v>13</v>
      </c>
      <c r="T19" s="5" t="s">
        <v>10</v>
      </c>
      <c r="U19" s="5" t="s">
        <v>364</v>
      </c>
      <c r="V19" s="5" t="s">
        <v>459</v>
      </c>
      <c r="W19" s="5" t="s">
        <v>365</v>
      </c>
      <c r="X19" s="5" t="s">
        <v>207</v>
      </c>
      <c r="Y19" s="5" t="s">
        <v>10</v>
      </c>
      <c r="Z19" s="5" t="s">
        <v>10</v>
      </c>
      <c r="AA19" s="5" t="s">
        <v>363</v>
      </c>
      <c r="AB19" s="8">
        <v>41883</v>
      </c>
      <c r="AC19" s="5" t="s">
        <v>362</v>
      </c>
      <c r="AD19" s="5"/>
      <c r="AE19" s="5"/>
      <c r="AF19" s="5"/>
      <c r="AG19" s="5" t="s">
        <v>10</v>
      </c>
      <c r="AH19" s="5"/>
      <c r="AI19" s="5"/>
      <c r="AJ19" s="5" t="s">
        <v>39</v>
      </c>
      <c r="AK19" s="5"/>
      <c r="AL19" s="5"/>
      <c r="AM19" s="5"/>
    </row>
    <row r="20" spans="1:39" x14ac:dyDescent="0.25">
      <c r="A20" s="4" t="s">
        <v>148</v>
      </c>
      <c r="B20" s="4" t="s">
        <v>149</v>
      </c>
      <c r="C20" s="4">
        <v>3.2250000000000001</v>
      </c>
      <c r="D20" s="4">
        <v>3.32</v>
      </c>
      <c r="E20" s="5">
        <v>158</v>
      </c>
      <c r="F20" s="13">
        <v>78</v>
      </c>
      <c r="G20" s="5">
        <v>148</v>
      </c>
      <c r="H20" s="13">
        <v>33</v>
      </c>
      <c r="I20" s="5">
        <v>4</v>
      </c>
      <c r="J20" s="13">
        <v>54</v>
      </c>
      <c r="K20" s="5"/>
      <c r="L20" s="6">
        <v>41736</v>
      </c>
      <c r="M20" s="4" t="s">
        <v>190</v>
      </c>
      <c r="N20" s="4" t="s">
        <v>30</v>
      </c>
      <c r="O20" s="6">
        <v>41802</v>
      </c>
      <c r="P20" s="7">
        <v>26</v>
      </c>
      <c r="Q20" s="4" t="s">
        <v>11</v>
      </c>
      <c r="R20" s="4" t="s">
        <v>12</v>
      </c>
      <c r="S20" s="4" t="s">
        <v>13</v>
      </c>
      <c r="T20" s="5" t="s">
        <v>201</v>
      </c>
      <c r="U20" s="5" t="s">
        <v>221</v>
      </c>
      <c r="V20" s="5" t="s">
        <v>464</v>
      </c>
      <c r="W20" s="5" t="s">
        <v>227</v>
      </c>
      <c r="X20" s="5" t="s">
        <v>207</v>
      </c>
      <c r="Y20" s="5" t="s">
        <v>10</v>
      </c>
      <c r="Z20" s="5" t="s">
        <v>10</v>
      </c>
      <c r="AA20" s="5" t="s">
        <v>361</v>
      </c>
      <c r="AB20" s="8">
        <v>40664</v>
      </c>
      <c r="AC20" s="5" t="s">
        <v>194</v>
      </c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x14ac:dyDescent="0.25">
      <c r="A21" s="4" t="s">
        <v>51</v>
      </c>
      <c r="B21" s="4" t="s">
        <v>52</v>
      </c>
      <c r="C21" s="4">
        <v>3.5819999999999999</v>
      </c>
      <c r="D21" s="4">
        <v>3.57</v>
      </c>
      <c r="E21" s="5">
        <v>159</v>
      </c>
      <c r="F21" s="13">
        <v>81</v>
      </c>
      <c r="G21" s="5">
        <v>153</v>
      </c>
      <c r="H21" s="13">
        <v>53</v>
      </c>
      <c r="I21" s="5">
        <v>4</v>
      </c>
      <c r="J21" s="13">
        <v>54</v>
      </c>
      <c r="K21" s="5"/>
      <c r="L21" s="6">
        <v>41677</v>
      </c>
      <c r="M21" s="4" t="s">
        <v>190</v>
      </c>
      <c r="N21" s="4" t="s">
        <v>10</v>
      </c>
      <c r="O21" s="6">
        <v>41729</v>
      </c>
      <c r="P21" s="7">
        <v>17</v>
      </c>
      <c r="Q21" s="4" t="s">
        <v>11</v>
      </c>
      <c r="R21" s="4" t="s">
        <v>16</v>
      </c>
      <c r="S21" s="4" t="s">
        <v>13</v>
      </c>
      <c r="T21" s="5" t="s">
        <v>10</v>
      </c>
      <c r="U21" s="5" t="s">
        <v>355</v>
      </c>
      <c r="V21" s="5" t="s">
        <v>458</v>
      </c>
      <c r="W21" s="5" t="s">
        <v>356</v>
      </c>
      <c r="X21" s="5" t="s">
        <v>215</v>
      </c>
      <c r="Y21" s="5" t="s">
        <v>10</v>
      </c>
      <c r="Z21" s="5" t="s">
        <v>10</v>
      </c>
      <c r="AA21" s="5" t="s">
        <v>210</v>
      </c>
      <c r="AB21" s="8">
        <v>41791</v>
      </c>
      <c r="AC21" s="5" t="s">
        <v>204</v>
      </c>
      <c r="AD21" s="5"/>
      <c r="AE21" s="5"/>
      <c r="AF21" s="5"/>
      <c r="AG21" s="5" t="s">
        <v>10</v>
      </c>
      <c r="AH21" s="5"/>
      <c r="AI21" s="5"/>
      <c r="AJ21" s="5" t="s">
        <v>39</v>
      </c>
      <c r="AK21" s="5"/>
      <c r="AL21" s="5"/>
      <c r="AM21" s="5"/>
    </row>
    <row r="22" spans="1:39" x14ac:dyDescent="0.25">
      <c r="A22" s="4" t="s">
        <v>173</v>
      </c>
      <c r="B22" s="4" t="s">
        <v>174</v>
      </c>
      <c r="C22" s="4">
        <v>3.14</v>
      </c>
      <c r="D22" s="4">
        <v>3.45</v>
      </c>
      <c r="E22" s="5">
        <v>163</v>
      </c>
      <c r="F22" s="13">
        <v>92</v>
      </c>
      <c r="G22" s="5">
        <v>146</v>
      </c>
      <c r="H22" s="13">
        <v>25</v>
      </c>
      <c r="I22" s="5">
        <v>4</v>
      </c>
      <c r="J22" s="13">
        <v>56</v>
      </c>
      <c r="K22" s="5"/>
      <c r="L22" s="6">
        <v>41841</v>
      </c>
      <c r="M22" s="4" t="s">
        <v>190</v>
      </c>
      <c r="N22" s="4" t="s">
        <v>30</v>
      </c>
      <c r="O22" s="6">
        <v>41870</v>
      </c>
      <c r="P22" s="7">
        <v>35</v>
      </c>
      <c r="Q22" s="4" t="s">
        <v>11</v>
      </c>
      <c r="R22" s="4" t="s">
        <v>16</v>
      </c>
      <c r="S22" s="4" t="s">
        <v>13</v>
      </c>
      <c r="T22" s="5" t="s">
        <v>10</v>
      </c>
      <c r="U22" s="5" t="s">
        <v>218</v>
      </c>
      <c r="V22" s="5" t="s">
        <v>459</v>
      </c>
      <c r="W22" s="5" t="s">
        <v>212</v>
      </c>
      <c r="X22" s="5" t="s">
        <v>207</v>
      </c>
      <c r="Y22" s="5" t="s">
        <v>10</v>
      </c>
      <c r="Z22" s="5" t="s">
        <v>10</v>
      </c>
      <c r="AA22" s="5" t="s">
        <v>354</v>
      </c>
      <c r="AB22" s="8">
        <v>38687</v>
      </c>
      <c r="AC22" s="5" t="s">
        <v>204</v>
      </c>
      <c r="AD22" s="5"/>
      <c r="AE22" s="5"/>
      <c r="AF22" s="5"/>
      <c r="AG22" s="5" t="s">
        <v>10</v>
      </c>
      <c r="AH22" s="5"/>
      <c r="AI22" s="5"/>
      <c r="AJ22" s="5" t="s">
        <v>39</v>
      </c>
      <c r="AK22" s="5"/>
      <c r="AL22" s="5"/>
      <c r="AM22" s="5"/>
    </row>
    <row r="23" spans="1:39" x14ac:dyDescent="0.25">
      <c r="A23" s="4" t="s">
        <v>94</v>
      </c>
      <c r="B23" s="4" t="s">
        <v>90</v>
      </c>
      <c r="C23" s="4">
        <v>3.27</v>
      </c>
      <c r="D23" s="4">
        <v>2.99</v>
      </c>
      <c r="E23" s="5">
        <v>146</v>
      </c>
      <c r="F23" s="13">
        <v>28</v>
      </c>
      <c r="G23" s="5">
        <v>145</v>
      </c>
      <c r="H23" s="13">
        <v>22</v>
      </c>
      <c r="I23" s="5">
        <v>4</v>
      </c>
      <c r="J23" s="13">
        <v>54</v>
      </c>
      <c r="K23" s="5"/>
      <c r="L23" s="6">
        <v>41668</v>
      </c>
      <c r="M23" s="4" t="s">
        <v>190</v>
      </c>
      <c r="N23" s="4" t="s">
        <v>45</v>
      </c>
      <c r="O23" s="6">
        <v>41759</v>
      </c>
      <c r="P23" s="7">
        <v>25</v>
      </c>
      <c r="Q23" s="4" t="s">
        <v>11</v>
      </c>
      <c r="R23" s="4" t="s">
        <v>84</v>
      </c>
      <c r="S23" s="4" t="s">
        <v>13</v>
      </c>
      <c r="T23" s="5" t="s">
        <v>10</v>
      </c>
      <c r="U23" s="5" t="s">
        <v>352</v>
      </c>
      <c r="V23" s="5" t="s">
        <v>459</v>
      </c>
      <c r="W23" s="5" t="s">
        <v>353</v>
      </c>
      <c r="X23" s="5" t="s">
        <v>207</v>
      </c>
      <c r="Y23" s="5" t="s">
        <v>10</v>
      </c>
      <c r="Z23" s="5" t="s">
        <v>10</v>
      </c>
      <c r="AA23" s="5" t="s">
        <v>225</v>
      </c>
      <c r="AB23" s="8">
        <v>40360</v>
      </c>
      <c r="AC23" s="5" t="s">
        <v>204</v>
      </c>
      <c r="AD23" s="5"/>
      <c r="AE23" s="5"/>
      <c r="AF23" s="5"/>
      <c r="AG23" s="5" t="s">
        <v>201</v>
      </c>
      <c r="AH23" s="5"/>
      <c r="AI23" s="5"/>
      <c r="AJ23" s="5" t="s">
        <v>39</v>
      </c>
      <c r="AK23" s="5"/>
      <c r="AL23" s="5"/>
      <c r="AM23" s="5"/>
    </row>
    <row r="24" spans="1:39" x14ac:dyDescent="0.25">
      <c r="A24" s="4" t="s">
        <v>92</v>
      </c>
      <c r="B24" s="4" t="s">
        <v>93</v>
      </c>
      <c r="C24" s="4">
        <v>3.7170000000000001</v>
      </c>
      <c r="D24" s="4">
        <v>3.52</v>
      </c>
      <c r="E24" s="5">
        <v>155</v>
      </c>
      <c r="F24" s="13">
        <v>66</v>
      </c>
      <c r="G24" s="5">
        <v>154</v>
      </c>
      <c r="H24" s="13">
        <v>57</v>
      </c>
      <c r="I24" s="5">
        <v>4</v>
      </c>
      <c r="J24" s="13">
        <v>54</v>
      </c>
      <c r="K24" s="5"/>
      <c r="L24" s="6">
        <v>41666</v>
      </c>
      <c r="M24" s="4" t="s">
        <v>190</v>
      </c>
      <c r="N24" s="4" t="s">
        <v>30</v>
      </c>
      <c r="O24" s="6">
        <v>41758</v>
      </c>
      <c r="P24" s="7">
        <v>27</v>
      </c>
      <c r="Q24" s="4" t="s">
        <v>11</v>
      </c>
      <c r="R24" s="4" t="s">
        <v>16</v>
      </c>
      <c r="S24" s="4" t="s">
        <v>13</v>
      </c>
      <c r="T24" s="5" t="s">
        <v>10</v>
      </c>
      <c r="U24" s="5" t="s">
        <v>350</v>
      </c>
      <c r="V24" s="5" t="s">
        <v>458</v>
      </c>
      <c r="W24" s="5" t="s">
        <v>351</v>
      </c>
      <c r="X24" s="5" t="s">
        <v>207</v>
      </c>
      <c r="Y24" s="5" t="s">
        <v>10</v>
      </c>
      <c r="Z24" s="5" t="s">
        <v>10</v>
      </c>
      <c r="AA24" s="5" t="s">
        <v>496</v>
      </c>
      <c r="AB24" s="8">
        <v>40299</v>
      </c>
      <c r="AC24" s="5" t="s">
        <v>204</v>
      </c>
      <c r="AD24" s="5"/>
      <c r="AE24" s="5"/>
      <c r="AF24" s="5"/>
      <c r="AG24" s="5" t="s">
        <v>10</v>
      </c>
      <c r="AH24" s="5"/>
      <c r="AI24" s="5"/>
      <c r="AJ24" s="5" t="s">
        <v>39</v>
      </c>
      <c r="AK24" s="5"/>
      <c r="AL24" s="5"/>
      <c r="AM24" s="5"/>
    </row>
    <row r="25" spans="1:39" x14ac:dyDescent="0.25">
      <c r="A25" s="4" t="s">
        <v>85</v>
      </c>
      <c r="B25" s="4" t="s">
        <v>86</v>
      </c>
      <c r="C25" s="4">
        <v>3.7629999999999999</v>
      </c>
      <c r="D25" s="4">
        <v>3.4809999999999999</v>
      </c>
      <c r="E25" s="5">
        <v>147</v>
      </c>
      <c r="F25" s="13">
        <v>32</v>
      </c>
      <c r="G25" s="5">
        <v>150</v>
      </c>
      <c r="H25" s="13">
        <v>41</v>
      </c>
      <c r="I25" s="5">
        <v>4.5</v>
      </c>
      <c r="J25" s="13">
        <v>78</v>
      </c>
      <c r="K25" s="5"/>
      <c r="L25" s="6">
        <v>41674</v>
      </c>
      <c r="M25" s="4" t="s">
        <v>190</v>
      </c>
      <c r="N25" s="4" t="s">
        <v>30</v>
      </c>
      <c r="O25" s="6">
        <v>41753</v>
      </c>
      <c r="P25" s="7">
        <v>31</v>
      </c>
      <c r="Q25" s="4" t="s">
        <v>19</v>
      </c>
      <c r="R25" s="4" t="s">
        <v>12</v>
      </c>
      <c r="S25" s="4" t="s">
        <v>13</v>
      </c>
      <c r="T25" s="5" t="s">
        <v>10</v>
      </c>
      <c r="U25" s="5" t="s">
        <v>346</v>
      </c>
      <c r="V25" s="5" t="s">
        <v>459</v>
      </c>
      <c r="W25" s="5" t="s">
        <v>347</v>
      </c>
      <c r="X25" s="5" t="s">
        <v>207</v>
      </c>
      <c r="Y25" s="5" t="s">
        <v>10</v>
      </c>
      <c r="Z25" s="5" t="s">
        <v>10</v>
      </c>
      <c r="AA25" s="5" t="s">
        <v>345</v>
      </c>
      <c r="AB25" s="8">
        <v>41122</v>
      </c>
      <c r="AC25" s="5" t="s">
        <v>204</v>
      </c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x14ac:dyDescent="0.25">
      <c r="A26" s="4" t="s">
        <v>40</v>
      </c>
      <c r="B26" s="4" t="s">
        <v>41</v>
      </c>
      <c r="C26" s="4">
        <v>3.4670000000000001</v>
      </c>
      <c r="D26" s="4">
        <v>3.45</v>
      </c>
      <c r="E26" s="5">
        <v>149</v>
      </c>
      <c r="F26" s="13">
        <v>40</v>
      </c>
      <c r="G26" s="5">
        <v>146</v>
      </c>
      <c r="H26" s="13">
        <v>25</v>
      </c>
      <c r="I26" s="5">
        <v>3</v>
      </c>
      <c r="J26" s="13">
        <v>14</v>
      </c>
      <c r="K26" s="5"/>
      <c r="L26" s="6">
        <v>41648</v>
      </c>
      <c r="M26" s="4" t="s">
        <v>190</v>
      </c>
      <c r="N26" s="4" t="s">
        <v>10</v>
      </c>
      <c r="O26" s="6">
        <v>41719</v>
      </c>
      <c r="P26" s="7">
        <v>21</v>
      </c>
      <c r="Q26" s="4" t="s">
        <v>11</v>
      </c>
      <c r="R26" s="4" t="s">
        <v>42</v>
      </c>
      <c r="S26" s="4" t="s">
        <v>13</v>
      </c>
      <c r="T26" s="5" t="s">
        <v>10</v>
      </c>
      <c r="U26" s="5" t="s">
        <v>335</v>
      </c>
      <c r="V26" s="5" t="s">
        <v>458</v>
      </c>
      <c r="W26" s="5" t="s">
        <v>336</v>
      </c>
      <c r="X26" s="5" t="s">
        <v>263</v>
      </c>
      <c r="Y26" s="5" t="s">
        <v>10</v>
      </c>
      <c r="Z26" s="5" t="s">
        <v>10</v>
      </c>
      <c r="AA26" s="5" t="s">
        <v>334</v>
      </c>
      <c r="AB26" s="8">
        <v>41791</v>
      </c>
      <c r="AC26" s="5" t="s">
        <v>250</v>
      </c>
      <c r="AD26" s="5" t="s">
        <v>333</v>
      </c>
      <c r="AE26" s="5"/>
      <c r="AF26" s="5"/>
      <c r="AG26" s="5" t="s">
        <v>10</v>
      </c>
      <c r="AH26" s="5"/>
      <c r="AI26" s="5"/>
      <c r="AJ26" s="5" t="s">
        <v>332</v>
      </c>
      <c r="AK26" s="5"/>
      <c r="AL26" s="5"/>
      <c r="AM26" s="5" t="s">
        <v>331</v>
      </c>
    </row>
    <row r="27" spans="1:39" x14ac:dyDescent="0.25">
      <c r="A27" s="4" t="s">
        <v>164</v>
      </c>
      <c r="B27" s="4" t="s">
        <v>165</v>
      </c>
      <c r="C27" s="4" t="s">
        <v>444</v>
      </c>
      <c r="D27" s="4" t="s">
        <v>444</v>
      </c>
      <c r="E27" s="5">
        <v>157</v>
      </c>
      <c r="F27" s="13">
        <v>73</v>
      </c>
      <c r="G27" s="5">
        <v>150</v>
      </c>
      <c r="H27" s="13">
        <v>41</v>
      </c>
      <c r="I27" s="5">
        <v>3</v>
      </c>
      <c r="J27" s="13">
        <v>14</v>
      </c>
      <c r="K27" s="5"/>
      <c r="L27" s="6">
        <v>41668</v>
      </c>
      <c r="M27" s="4" t="s">
        <v>190</v>
      </c>
      <c r="N27" s="4" t="s">
        <v>30</v>
      </c>
      <c r="O27" s="6">
        <v>41844</v>
      </c>
      <c r="P27" s="7">
        <v>32</v>
      </c>
      <c r="Q27" s="4" t="s">
        <v>19</v>
      </c>
      <c r="R27" s="4" t="s">
        <v>99</v>
      </c>
      <c r="S27" s="4" t="s">
        <v>13</v>
      </c>
      <c r="T27" s="5" t="s">
        <v>10</v>
      </c>
      <c r="U27" s="5" t="s">
        <v>239</v>
      </c>
      <c r="V27" s="5" t="s">
        <v>459</v>
      </c>
      <c r="W27" s="5" t="s">
        <v>322</v>
      </c>
      <c r="X27" s="5" t="s">
        <v>207</v>
      </c>
      <c r="Y27" s="5" t="s">
        <v>10</v>
      </c>
      <c r="Z27" s="5" t="s">
        <v>10</v>
      </c>
      <c r="AA27" s="5" t="s">
        <v>321</v>
      </c>
      <c r="AB27" s="8">
        <v>41699</v>
      </c>
      <c r="AC27" s="5" t="s">
        <v>194</v>
      </c>
      <c r="AD27" s="5"/>
      <c r="AE27" s="5"/>
      <c r="AF27" s="5"/>
      <c r="AG27" s="5" t="s">
        <v>10</v>
      </c>
      <c r="AH27" s="5"/>
      <c r="AI27" s="5"/>
      <c r="AJ27" s="5" t="s">
        <v>320</v>
      </c>
      <c r="AK27" s="5" t="s">
        <v>319</v>
      </c>
      <c r="AL27" s="5"/>
      <c r="AM27" s="5"/>
    </row>
    <row r="28" spans="1:39" x14ac:dyDescent="0.25">
      <c r="A28" s="4" t="s">
        <v>89</v>
      </c>
      <c r="B28" s="4" t="s">
        <v>90</v>
      </c>
      <c r="C28" s="4">
        <v>3.2</v>
      </c>
      <c r="D28" s="4">
        <v>3.11</v>
      </c>
      <c r="E28" s="5">
        <v>153</v>
      </c>
      <c r="F28" s="13">
        <v>58</v>
      </c>
      <c r="G28" s="5">
        <v>160</v>
      </c>
      <c r="H28" s="13">
        <v>78</v>
      </c>
      <c r="I28" s="5">
        <v>3.5</v>
      </c>
      <c r="J28" s="13">
        <v>35</v>
      </c>
      <c r="K28" s="5"/>
      <c r="L28" s="6">
        <v>41641</v>
      </c>
      <c r="M28" s="4" t="s">
        <v>190</v>
      </c>
      <c r="N28" s="4" t="s">
        <v>10</v>
      </c>
      <c r="O28" s="6">
        <v>41757</v>
      </c>
      <c r="P28" s="7">
        <v>21</v>
      </c>
      <c r="Q28" s="4" t="s">
        <v>11</v>
      </c>
      <c r="R28" s="4" t="s">
        <v>42</v>
      </c>
      <c r="S28" s="4" t="s">
        <v>13</v>
      </c>
      <c r="T28" s="5" t="s">
        <v>10</v>
      </c>
      <c r="U28" s="5" t="s">
        <v>314</v>
      </c>
      <c r="V28" s="5" t="s">
        <v>458</v>
      </c>
      <c r="W28" s="5" t="s">
        <v>315</v>
      </c>
      <c r="X28" s="5" t="s">
        <v>248</v>
      </c>
      <c r="Y28" s="5" t="s">
        <v>201</v>
      </c>
      <c r="Z28" s="5" t="s">
        <v>10</v>
      </c>
      <c r="AA28" s="5" t="s">
        <v>497</v>
      </c>
      <c r="AB28" s="8">
        <v>41760</v>
      </c>
      <c r="AC28" s="5" t="s">
        <v>238</v>
      </c>
      <c r="AD28" s="5"/>
      <c r="AE28" s="5"/>
      <c r="AF28" s="5"/>
      <c r="AG28" s="5" t="s">
        <v>10</v>
      </c>
      <c r="AH28" s="5"/>
      <c r="AI28" s="5"/>
      <c r="AJ28" s="5" t="s">
        <v>313</v>
      </c>
      <c r="AK28" s="5"/>
      <c r="AL28" s="5" t="s">
        <v>312</v>
      </c>
      <c r="AM28" s="5"/>
    </row>
    <row r="29" spans="1:39" ht="30" x14ac:dyDescent="0.25">
      <c r="A29" s="4" t="s">
        <v>162</v>
      </c>
      <c r="B29" s="4" t="s">
        <v>163</v>
      </c>
      <c r="C29" s="4">
        <v>3.45</v>
      </c>
      <c r="D29" s="4">
        <v>3.3570000000000002</v>
      </c>
      <c r="E29" s="5">
        <v>152</v>
      </c>
      <c r="F29" s="13">
        <v>53</v>
      </c>
      <c r="G29" s="5">
        <v>155</v>
      </c>
      <c r="H29" s="13">
        <v>64</v>
      </c>
      <c r="I29" s="5">
        <v>3</v>
      </c>
      <c r="J29" s="13">
        <v>11</v>
      </c>
      <c r="K29" s="5"/>
      <c r="L29" s="6">
        <v>41472</v>
      </c>
      <c r="M29" s="4" t="s">
        <v>489</v>
      </c>
      <c r="N29" s="4" t="s">
        <v>10</v>
      </c>
      <c r="O29" s="6">
        <v>41844</v>
      </c>
      <c r="P29" s="7">
        <v>24</v>
      </c>
      <c r="Q29" s="4" t="s">
        <v>11</v>
      </c>
      <c r="R29" s="4" t="s">
        <v>16</v>
      </c>
      <c r="S29" s="4" t="s">
        <v>13</v>
      </c>
      <c r="T29" s="5" t="s">
        <v>201</v>
      </c>
      <c r="U29" s="5" t="s">
        <v>477</v>
      </c>
      <c r="V29" s="5" t="s">
        <v>458</v>
      </c>
      <c r="W29" s="5" t="s">
        <v>478</v>
      </c>
      <c r="X29" s="5" t="s">
        <v>479</v>
      </c>
      <c r="Y29" s="5" t="s">
        <v>10</v>
      </c>
      <c r="Z29" s="5" t="s">
        <v>10</v>
      </c>
      <c r="AA29" s="5" t="s">
        <v>480</v>
      </c>
      <c r="AB29" s="8">
        <v>41122</v>
      </c>
      <c r="AC29" s="5" t="s">
        <v>488</v>
      </c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x14ac:dyDescent="0.25">
      <c r="A30" s="4" t="s">
        <v>111</v>
      </c>
      <c r="B30" s="4" t="s">
        <v>90</v>
      </c>
      <c r="C30" s="4">
        <v>3.84</v>
      </c>
      <c r="D30" s="4">
        <v>3.8530000000000002</v>
      </c>
      <c r="E30" s="5">
        <v>159</v>
      </c>
      <c r="F30" s="13">
        <v>81</v>
      </c>
      <c r="G30" s="5">
        <v>155</v>
      </c>
      <c r="H30" s="13">
        <v>61</v>
      </c>
      <c r="I30" s="5">
        <v>4</v>
      </c>
      <c r="J30" s="13">
        <v>54</v>
      </c>
      <c r="K30" s="5"/>
      <c r="L30" s="6">
        <v>41697</v>
      </c>
      <c r="M30" s="4" t="s">
        <v>190</v>
      </c>
      <c r="N30" s="4" t="s">
        <v>45</v>
      </c>
      <c r="O30" s="6">
        <v>41761</v>
      </c>
      <c r="P30" s="7">
        <v>24</v>
      </c>
      <c r="Q30" s="4" t="s">
        <v>11</v>
      </c>
      <c r="R30" s="4" t="s">
        <v>16</v>
      </c>
      <c r="S30" s="4" t="s">
        <v>13</v>
      </c>
      <c r="T30" s="5" t="s">
        <v>201</v>
      </c>
      <c r="U30" s="5" t="s">
        <v>311</v>
      </c>
      <c r="V30" s="5" t="s">
        <v>458</v>
      </c>
      <c r="W30" s="5" t="s">
        <v>275</v>
      </c>
      <c r="X30" s="5" t="s">
        <v>207</v>
      </c>
      <c r="Y30" s="5" t="s">
        <v>10</v>
      </c>
      <c r="Z30" s="5" t="s">
        <v>10</v>
      </c>
      <c r="AA30" s="5" t="s">
        <v>310</v>
      </c>
      <c r="AB30" s="8">
        <v>41030</v>
      </c>
      <c r="AC30" s="5" t="s">
        <v>280</v>
      </c>
      <c r="AD30" s="5"/>
      <c r="AE30" s="5"/>
      <c r="AF30" s="5"/>
      <c r="AG30" s="5" t="s">
        <v>10</v>
      </c>
      <c r="AH30" s="5"/>
      <c r="AI30" s="5"/>
      <c r="AJ30" s="5" t="s">
        <v>39</v>
      </c>
      <c r="AK30" s="5"/>
      <c r="AL30" s="5"/>
      <c r="AM30" s="5"/>
    </row>
    <row r="31" spans="1:39" x14ac:dyDescent="0.25">
      <c r="A31" s="4" t="s">
        <v>72</v>
      </c>
      <c r="B31" s="4" t="s">
        <v>73</v>
      </c>
      <c r="C31" s="4">
        <v>3.51</v>
      </c>
      <c r="D31" s="4">
        <v>3.73</v>
      </c>
      <c r="E31" s="5">
        <v>165</v>
      </c>
      <c r="F31" s="13">
        <v>95</v>
      </c>
      <c r="G31" s="5">
        <v>148</v>
      </c>
      <c r="H31" s="13">
        <v>33</v>
      </c>
      <c r="I31" s="5">
        <v>4.5</v>
      </c>
      <c r="J31" s="13">
        <v>78</v>
      </c>
      <c r="K31" s="5"/>
      <c r="L31" s="6">
        <v>41688</v>
      </c>
      <c r="M31" s="4" t="s">
        <v>190</v>
      </c>
      <c r="N31" s="4" t="s">
        <v>30</v>
      </c>
      <c r="O31" s="6">
        <v>41747</v>
      </c>
      <c r="P31" s="7">
        <v>24</v>
      </c>
      <c r="Q31" s="4" t="s">
        <v>19</v>
      </c>
      <c r="R31" s="4" t="s">
        <v>16</v>
      </c>
      <c r="S31" s="4" t="s">
        <v>13</v>
      </c>
      <c r="T31" s="5" t="s">
        <v>201</v>
      </c>
      <c r="U31" s="5" t="s">
        <v>309</v>
      </c>
      <c r="V31" s="5" t="s">
        <v>464</v>
      </c>
      <c r="W31" s="5" t="s">
        <v>219</v>
      </c>
      <c r="X31" s="5" t="s">
        <v>207</v>
      </c>
      <c r="Y31" s="5" t="s">
        <v>10</v>
      </c>
      <c r="Z31" s="5" t="s">
        <v>10</v>
      </c>
      <c r="AA31" s="5" t="s">
        <v>308</v>
      </c>
      <c r="AB31" s="8">
        <v>41030</v>
      </c>
      <c r="AC31" s="5" t="s">
        <v>307</v>
      </c>
      <c r="AD31" s="5"/>
      <c r="AE31" s="5"/>
      <c r="AF31" s="5"/>
      <c r="AG31" s="5" t="s">
        <v>10</v>
      </c>
      <c r="AH31" s="5"/>
      <c r="AI31" s="5"/>
      <c r="AJ31" s="5" t="s">
        <v>39</v>
      </c>
      <c r="AK31" s="5"/>
      <c r="AL31" s="5"/>
      <c r="AM31" s="5"/>
    </row>
    <row r="32" spans="1:39" x14ac:dyDescent="0.25">
      <c r="A32" s="4" t="s">
        <v>53</v>
      </c>
      <c r="B32" s="4" t="s">
        <v>54</v>
      </c>
      <c r="C32" s="4" t="s">
        <v>444</v>
      </c>
      <c r="D32" s="4" t="s">
        <v>444</v>
      </c>
      <c r="E32" s="5">
        <v>158</v>
      </c>
      <c r="F32" s="13">
        <v>78</v>
      </c>
      <c r="G32" s="5">
        <v>150</v>
      </c>
      <c r="H32" s="13">
        <v>41</v>
      </c>
      <c r="I32" s="5">
        <v>4</v>
      </c>
      <c r="J32" s="13">
        <v>54</v>
      </c>
      <c r="K32" s="5"/>
      <c r="L32" s="6">
        <v>41668</v>
      </c>
      <c r="M32" s="4" t="s">
        <v>190</v>
      </c>
      <c r="N32" s="4" t="s">
        <v>30</v>
      </c>
      <c r="O32" s="6">
        <v>41730</v>
      </c>
      <c r="P32" s="7">
        <v>36</v>
      </c>
      <c r="Q32" s="4" t="s">
        <v>11</v>
      </c>
      <c r="R32" s="4" t="s">
        <v>16</v>
      </c>
      <c r="S32" s="4" t="s">
        <v>13</v>
      </c>
      <c r="T32" s="5" t="s">
        <v>10</v>
      </c>
      <c r="U32" s="5" t="s">
        <v>239</v>
      </c>
      <c r="V32" s="5" t="s">
        <v>459</v>
      </c>
      <c r="W32" s="5" t="s">
        <v>302</v>
      </c>
      <c r="X32" s="5" t="s">
        <v>207</v>
      </c>
      <c r="Y32" s="5" t="s">
        <v>10</v>
      </c>
      <c r="Z32" s="5" t="s">
        <v>10</v>
      </c>
      <c r="AA32" s="5" t="s">
        <v>210</v>
      </c>
      <c r="AB32" s="8">
        <v>37408</v>
      </c>
      <c r="AC32" s="5" t="s">
        <v>204</v>
      </c>
      <c r="AD32" s="5"/>
      <c r="AE32" s="5"/>
      <c r="AF32" s="5"/>
      <c r="AG32" s="5" t="s">
        <v>10</v>
      </c>
      <c r="AH32" s="5"/>
      <c r="AI32" s="5"/>
      <c r="AJ32" s="5" t="s">
        <v>39</v>
      </c>
      <c r="AK32" s="5"/>
      <c r="AL32" s="5"/>
      <c r="AM32" s="5"/>
    </row>
    <row r="33" spans="1:39" x14ac:dyDescent="0.25">
      <c r="A33" s="4" t="s">
        <v>57</v>
      </c>
      <c r="B33" s="4" t="s">
        <v>38</v>
      </c>
      <c r="C33" s="4" t="s">
        <v>444</v>
      </c>
      <c r="D33" s="4" t="s">
        <v>444</v>
      </c>
      <c r="E33" s="5">
        <v>155</v>
      </c>
      <c r="F33" s="13">
        <v>66</v>
      </c>
      <c r="G33" s="5">
        <v>148</v>
      </c>
      <c r="H33" s="13">
        <v>33</v>
      </c>
      <c r="I33" s="5">
        <v>3.5</v>
      </c>
      <c r="J33" s="13">
        <v>35</v>
      </c>
      <c r="K33" s="5"/>
      <c r="L33" s="6">
        <v>41683</v>
      </c>
      <c r="M33" s="4" t="s">
        <v>190</v>
      </c>
      <c r="N33" s="4" t="s">
        <v>30</v>
      </c>
      <c r="O33" s="6">
        <v>41736</v>
      </c>
      <c r="P33" s="7">
        <v>28</v>
      </c>
      <c r="Q33" s="4" t="s">
        <v>19</v>
      </c>
      <c r="R33" s="4" t="s">
        <v>16</v>
      </c>
      <c r="S33" s="4" t="s">
        <v>13</v>
      </c>
      <c r="T33" s="5" t="s">
        <v>10</v>
      </c>
      <c r="U33" s="5" t="s">
        <v>239</v>
      </c>
      <c r="V33" s="5" t="s">
        <v>459</v>
      </c>
      <c r="W33" s="5" t="s">
        <v>275</v>
      </c>
      <c r="X33" s="5" t="s">
        <v>207</v>
      </c>
      <c r="Y33" s="5" t="s">
        <v>10</v>
      </c>
      <c r="Z33" s="5" t="s">
        <v>10</v>
      </c>
      <c r="AA33" s="5" t="s">
        <v>297</v>
      </c>
      <c r="AB33" s="8">
        <v>41244</v>
      </c>
      <c r="AC33" s="5" t="s">
        <v>296</v>
      </c>
      <c r="AD33" s="5"/>
      <c r="AE33" s="5"/>
      <c r="AF33" s="5"/>
      <c r="AG33" s="5" t="s">
        <v>10</v>
      </c>
      <c r="AH33" s="5"/>
      <c r="AI33" s="5"/>
      <c r="AJ33" s="5" t="s">
        <v>39</v>
      </c>
      <c r="AK33" s="5"/>
      <c r="AL33" s="5"/>
      <c r="AM33" s="5"/>
    </row>
    <row r="34" spans="1:39" x14ac:dyDescent="0.25">
      <c r="A34" s="4" t="s">
        <v>35</v>
      </c>
      <c r="B34" s="4" t="s">
        <v>36</v>
      </c>
      <c r="C34" s="4" t="s">
        <v>444</v>
      </c>
      <c r="D34" s="4" t="s">
        <v>444</v>
      </c>
      <c r="E34" s="5">
        <v>161</v>
      </c>
      <c r="F34" s="13">
        <v>87</v>
      </c>
      <c r="G34" s="5">
        <v>154</v>
      </c>
      <c r="H34" s="13">
        <v>57</v>
      </c>
      <c r="I34" s="5">
        <v>3</v>
      </c>
      <c r="J34" s="13">
        <v>14</v>
      </c>
      <c r="K34" s="5"/>
      <c r="L34" s="6">
        <v>41695</v>
      </c>
      <c r="M34" s="4" t="s">
        <v>190</v>
      </c>
      <c r="N34" s="4" t="s">
        <v>30</v>
      </c>
      <c r="O34" s="6">
        <v>41717</v>
      </c>
      <c r="P34" s="7">
        <v>32</v>
      </c>
      <c r="Q34" s="4" t="s">
        <v>19</v>
      </c>
      <c r="R34" s="4" t="s">
        <v>16</v>
      </c>
      <c r="S34" s="4" t="s">
        <v>22</v>
      </c>
      <c r="T34" s="5" t="s">
        <v>10</v>
      </c>
      <c r="U34" s="5" t="s">
        <v>239</v>
      </c>
      <c r="V34" s="5" t="s">
        <v>459</v>
      </c>
      <c r="W34" s="5" t="s">
        <v>275</v>
      </c>
      <c r="X34" s="5" t="s">
        <v>207</v>
      </c>
      <c r="Y34" s="5" t="s">
        <v>10</v>
      </c>
      <c r="Z34" s="5" t="s">
        <v>10</v>
      </c>
      <c r="AA34" s="5" t="s">
        <v>286</v>
      </c>
      <c r="AB34" s="8">
        <v>41699</v>
      </c>
      <c r="AC34" s="5" t="s">
        <v>194</v>
      </c>
      <c r="AD34" s="5"/>
      <c r="AE34" s="5"/>
      <c r="AF34" s="5"/>
      <c r="AG34" s="5" t="s">
        <v>10</v>
      </c>
      <c r="AH34" s="5"/>
      <c r="AI34" s="5"/>
      <c r="AJ34" s="5" t="s">
        <v>39</v>
      </c>
      <c r="AK34" s="5"/>
      <c r="AL34" s="5"/>
      <c r="AM34" s="5"/>
    </row>
    <row r="35" spans="1:39" x14ac:dyDescent="0.25">
      <c r="A35" s="4" t="s">
        <v>144</v>
      </c>
      <c r="B35" s="4" t="s">
        <v>145</v>
      </c>
      <c r="C35" s="4">
        <v>3.9</v>
      </c>
      <c r="D35" s="4">
        <v>3.67</v>
      </c>
      <c r="E35" s="5">
        <v>148</v>
      </c>
      <c r="F35" s="13">
        <v>36</v>
      </c>
      <c r="G35" s="5">
        <v>138</v>
      </c>
      <c r="H35" s="13">
        <v>5</v>
      </c>
      <c r="I35" s="5">
        <v>4</v>
      </c>
      <c r="J35" s="13">
        <v>54</v>
      </c>
      <c r="K35" s="5"/>
      <c r="L35" s="6">
        <v>41681</v>
      </c>
      <c r="M35" s="4" t="s">
        <v>190</v>
      </c>
      <c r="N35" s="4" t="s">
        <v>45</v>
      </c>
      <c r="O35" s="6">
        <v>41799</v>
      </c>
      <c r="P35" s="7">
        <v>50</v>
      </c>
      <c r="Q35" s="4" t="s">
        <v>11</v>
      </c>
      <c r="R35" s="4" t="s">
        <v>16</v>
      </c>
      <c r="S35" s="4" t="s">
        <v>13</v>
      </c>
      <c r="T35" s="5" t="s">
        <v>10</v>
      </c>
      <c r="U35" s="5" t="s">
        <v>281</v>
      </c>
      <c r="V35" s="5" t="s">
        <v>465</v>
      </c>
      <c r="W35" s="5" t="s">
        <v>275</v>
      </c>
      <c r="X35" s="5" t="s">
        <v>207</v>
      </c>
      <c r="Y35" s="5" t="s">
        <v>10</v>
      </c>
      <c r="Z35" s="5" t="s">
        <v>10</v>
      </c>
      <c r="AA35" s="5" t="s">
        <v>210</v>
      </c>
      <c r="AB35" s="8">
        <v>41395</v>
      </c>
      <c r="AC35" s="5" t="s">
        <v>254</v>
      </c>
      <c r="AD35" s="5"/>
      <c r="AE35" s="5"/>
      <c r="AF35" s="5"/>
      <c r="AG35" s="5" t="s">
        <v>10</v>
      </c>
      <c r="AH35" s="5"/>
      <c r="AI35" s="5"/>
      <c r="AJ35" s="5" t="s">
        <v>39</v>
      </c>
      <c r="AK35" s="5"/>
      <c r="AL35" s="5"/>
      <c r="AM35" s="5"/>
    </row>
    <row r="36" spans="1:39" x14ac:dyDescent="0.25">
      <c r="A36" s="4" t="s">
        <v>43</v>
      </c>
      <c r="B36" s="4" t="s">
        <v>44</v>
      </c>
      <c r="C36" s="4">
        <v>4</v>
      </c>
      <c r="D36" s="4">
        <v>3.91</v>
      </c>
      <c r="E36" s="5">
        <v>155</v>
      </c>
      <c r="F36" s="13">
        <v>66</v>
      </c>
      <c r="G36" s="5">
        <v>151</v>
      </c>
      <c r="H36" s="13">
        <v>45</v>
      </c>
      <c r="I36" s="5">
        <v>3.5</v>
      </c>
      <c r="J36" s="13">
        <v>35</v>
      </c>
      <c r="K36" s="5"/>
      <c r="L36" s="6">
        <v>41684</v>
      </c>
      <c r="M36" s="4" t="s">
        <v>190</v>
      </c>
      <c r="N36" s="4" t="s">
        <v>45</v>
      </c>
      <c r="O36" s="6">
        <v>41719</v>
      </c>
      <c r="P36" s="7">
        <v>24</v>
      </c>
      <c r="Q36" s="4" t="s">
        <v>11</v>
      </c>
      <c r="R36" s="4" t="s">
        <v>16</v>
      </c>
      <c r="S36" s="4" t="s">
        <v>13</v>
      </c>
      <c r="T36" s="5" t="s">
        <v>201</v>
      </c>
      <c r="U36" s="5" t="s">
        <v>271</v>
      </c>
      <c r="V36" s="5" t="s">
        <v>458</v>
      </c>
      <c r="W36" s="5" t="s">
        <v>272</v>
      </c>
      <c r="X36" s="5" t="s">
        <v>207</v>
      </c>
      <c r="Y36" s="5" t="s">
        <v>10</v>
      </c>
      <c r="Z36" s="5" t="s">
        <v>10</v>
      </c>
      <c r="AA36" s="5" t="s">
        <v>270</v>
      </c>
      <c r="AB36" s="8">
        <v>41244</v>
      </c>
      <c r="AC36" s="5" t="s">
        <v>266</v>
      </c>
      <c r="AD36" s="5"/>
      <c r="AE36" s="5" t="s">
        <v>269</v>
      </c>
      <c r="AF36" s="5"/>
      <c r="AG36" s="5" t="s">
        <v>10</v>
      </c>
      <c r="AH36" s="5"/>
      <c r="AI36" s="5"/>
      <c r="AJ36" s="5" t="s">
        <v>39</v>
      </c>
      <c r="AK36" s="5"/>
      <c r="AL36" s="5"/>
      <c r="AM36" s="5"/>
    </row>
    <row r="37" spans="1:39" ht="30" x14ac:dyDescent="0.25">
      <c r="A37" s="4" t="s">
        <v>87</v>
      </c>
      <c r="B37" s="4" t="s">
        <v>88</v>
      </c>
      <c r="C37" s="4">
        <v>3.081</v>
      </c>
      <c r="D37" s="4">
        <v>3.1349999999999998</v>
      </c>
      <c r="E37" s="5">
        <v>149</v>
      </c>
      <c r="F37" s="13" t="s">
        <v>445</v>
      </c>
      <c r="G37" s="5">
        <v>143</v>
      </c>
      <c r="H37" s="13" t="s">
        <v>453</v>
      </c>
      <c r="I37" s="5">
        <v>4</v>
      </c>
      <c r="J37" s="13" t="s">
        <v>456</v>
      </c>
      <c r="K37" s="5"/>
      <c r="L37" s="6">
        <v>41666</v>
      </c>
      <c r="M37" s="4" t="s">
        <v>190</v>
      </c>
      <c r="N37" s="4" t="s">
        <v>10</v>
      </c>
      <c r="O37" s="6">
        <v>41754</v>
      </c>
      <c r="P37" s="7">
        <v>22</v>
      </c>
      <c r="Q37" s="4" t="s">
        <v>11</v>
      </c>
      <c r="R37" s="4" t="s">
        <v>16</v>
      </c>
      <c r="S37" s="4" t="s">
        <v>13</v>
      </c>
      <c r="T37" s="5" t="s">
        <v>10</v>
      </c>
      <c r="U37" s="5" t="s">
        <v>267</v>
      </c>
      <c r="V37" s="5" t="s">
        <v>458</v>
      </c>
      <c r="W37" s="5" t="s">
        <v>268</v>
      </c>
      <c r="X37" s="5" t="s">
        <v>263</v>
      </c>
      <c r="Y37" s="5" t="s">
        <v>10</v>
      </c>
      <c r="Z37" s="5" t="s">
        <v>10</v>
      </c>
      <c r="AA37" s="5" t="s">
        <v>499</v>
      </c>
      <c r="AB37" s="8">
        <v>41760</v>
      </c>
      <c r="AC37" s="5" t="s">
        <v>266</v>
      </c>
      <c r="AD37" s="5"/>
      <c r="AE37" s="5" t="s">
        <v>265</v>
      </c>
      <c r="AF37" s="5"/>
      <c r="AG37" s="5" t="s">
        <v>10</v>
      </c>
      <c r="AH37" s="5"/>
      <c r="AI37" s="5"/>
      <c r="AJ37" s="5" t="s">
        <v>39</v>
      </c>
      <c r="AK37" s="5"/>
      <c r="AL37" s="5"/>
      <c r="AM37" s="5"/>
    </row>
    <row r="38" spans="1:39" ht="30" x14ac:dyDescent="0.25">
      <c r="A38" s="4" t="s">
        <v>124</v>
      </c>
      <c r="B38" s="4" t="s">
        <v>125</v>
      </c>
      <c r="C38" s="4">
        <v>3.2240000000000002</v>
      </c>
      <c r="D38" s="4">
        <v>3.35</v>
      </c>
      <c r="E38" s="5">
        <v>158</v>
      </c>
      <c r="F38" s="13">
        <v>78</v>
      </c>
      <c r="G38" s="5">
        <v>150</v>
      </c>
      <c r="H38" s="13">
        <v>41</v>
      </c>
      <c r="I38" s="5">
        <v>4</v>
      </c>
      <c r="J38" s="13">
        <v>54</v>
      </c>
      <c r="K38" s="5"/>
      <c r="L38" s="6">
        <v>41688</v>
      </c>
      <c r="M38" s="4" t="s">
        <v>190</v>
      </c>
      <c r="N38" s="4" t="s">
        <v>30</v>
      </c>
      <c r="O38" s="6">
        <v>41769</v>
      </c>
      <c r="P38" s="7">
        <v>25</v>
      </c>
      <c r="Q38" s="4" t="s">
        <v>11</v>
      </c>
      <c r="R38" s="4" t="s">
        <v>16</v>
      </c>
      <c r="S38" s="4" t="s">
        <v>13</v>
      </c>
      <c r="T38" s="5" t="s">
        <v>10</v>
      </c>
      <c r="U38" s="5" t="s">
        <v>256</v>
      </c>
      <c r="V38" s="5" t="s">
        <v>459</v>
      </c>
      <c r="W38" s="5" t="s">
        <v>257</v>
      </c>
      <c r="X38" s="5" t="s">
        <v>207</v>
      </c>
      <c r="Y38" s="5" t="s">
        <v>10</v>
      </c>
      <c r="Z38" s="5" t="s">
        <v>10</v>
      </c>
      <c r="AA38" s="5" t="s">
        <v>255</v>
      </c>
      <c r="AB38" s="8">
        <v>40695</v>
      </c>
      <c r="AC38" s="5" t="s">
        <v>254</v>
      </c>
      <c r="AD38" s="5"/>
      <c r="AE38" s="5"/>
      <c r="AF38" s="5"/>
      <c r="AG38" s="5" t="s">
        <v>10</v>
      </c>
      <c r="AH38" s="5"/>
      <c r="AI38" s="5"/>
      <c r="AJ38" s="5" t="s">
        <v>39</v>
      </c>
      <c r="AK38" s="5"/>
      <c r="AL38" s="5"/>
      <c r="AM38" s="5"/>
    </row>
    <row r="39" spans="1:39" ht="30" x14ac:dyDescent="0.25">
      <c r="A39" s="4" t="s">
        <v>105</v>
      </c>
      <c r="B39" s="4" t="s">
        <v>106</v>
      </c>
      <c r="C39" s="4" t="s">
        <v>444</v>
      </c>
      <c r="D39" s="4" t="s">
        <v>444</v>
      </c>
      <c r="E39" s="5">
        <v>149</v>
      </c>
      <c r="F39" s="13">
        <v>40</v>
      </c>
      <c r="G39" s="5">
        <v>148</v>
      </c>
      <c r="H39" s="13">
        <v>33</v>
      </c>
      <c r="I39" s="5">
        <v>3.5</v>
      </c>
      <c r="J39" s="13">
        <v>35</v>
      </c>
      <c r="K39" s="5"/>
      <c r="L39" s="6">
        <v>41674</v>
      </c>
      <c r="M39" s="4" t="s">
        <v>190</v>
      </c>
      <c r="N39" s="4" t="s">
        <v>30</v>
      </c>
      <c r="O39" s="6">
        <v>41761</v>
      </c>
      <c r="P39" s="7">
        <v>29</v>
      </c>
      <c r="Q39" s="4" t="s">
        <v>11</v>
      </c>
      <c r="R39" s="4" t="s">
        <v>16</v>
      </c>
      <c r="S39" s="4" t="s">
        <v>13</v>
      </c>
      <c r="T39" s="5" t="s">
        <v>10</v>
      </c>
      <c r="U39" s="5" t="s">
        <v>239</v>
      </c>
      <c r="V39" s="5" t="s">
        <v>459</v>
      </c>
      <c r="W39" s="5" t="s">
        <v>227</v>
      </c>
      <c r="X39" s="5" t="s">
        <v>207</v>
      </c>
      <c r="Y39" s="5" t="s">
        <v>10</v>
      </c>
      <c r="Z39" s="5" t="s">
        <v>10</v>
      </c>
      <c r="AA39" s="5" t="s">
        <v>251</v>
      </c>
      <c r="AB39" s="8">
        <v>40057</v>
      </c>
      <c r="AC39" s="5" t="s">
        <v>250</v>
      </c>
      <c r="AD39" s="5" t="s">
        <v>249</v>
      </c>
      <c r="AE39" s="5"/>
      <c r="AF39" s="5"/>
      <c r="AG39" s="5" t="s">
        <v>10</v>
      </c>
      <c r="AH39" s="5"/>
      <c r="AI39" s="5"/>
      <c r="AJ39" s="5" t="s">
        <v>39</v>
      </c>
      <c r="AK39" s="5"/>
      <c r="AL39" s="5"/>
      <c r="AM39" s="5"/>
    </row>
    <row r="40" spans="1:39" ht="30" x14ac:dyDescent="0.25">
      <c r="A40" s="4" t="s">
        <v>33</v>
      </c>
      <c r="B40" s="4" t="s">
        <v>34</v>
      </c>
      <c r="C40" s="4">
        <v>2.9420000000000002</v>
      </c>
      <c r="D40" s="4">
        <v>2.71</v>
      </c>
      <c r="E40" s="5">
        <v>154</v>
      </c>
      <c r="F40" s="13">
        <v>62</v>
      </c>
      <c r="G40" s="5">
        <v>150</v>
      </c>
      <c r="H40" s="13">
        <v>41</v>
      </c>
      <c r="I40" s="5">
        <v>3.5</v>
      </c>
      <c r="J40" s="13">
        <v>35</v>
      </c>
      <c r="K40" s="5"/>
      <c r="L40" s="6">
        <v>41688</v>
      </c>
      <c r="M40" s="4" t="s">
        <v>190</v>
      </c>
      <c r="N40" s="4" t="s">
        <v>10</v>
      </c>
      <c r="O40" s="6">
        <v>41717</v>
      </c>
      <c r="P40" s="7">
        <v>24</v>
      </c>
      <c r="Q40" s="4" t="s">
        <v>11</v>
      </c>
      <c r="R40" s="4" t="s">
        <v>16</v>
      </c>
      <c r="S40" s="4" t="s">
        <v>13</v>
      </c>
      <c r="T40" s="5" t="s">
        <v>201</v>
      </c>
      <c r="U40" s="5" t="s">
        <v>242</v>
      </c>
      <c r="V40" s="5" t="s">
        <v>458</v>
      </c>
      <c r="W40" s="5" t="s">
        <v>243</v>
      </c>
      <c r="X40" s="5" t="s">
        <v>215</v>
      </c>
      <c r="Y40" s="5" t="s">
        <v>10</v>
      </c>
      <c r="Z40" s="5" t="s">
        <v>10</v>
      </c>
      <c r="AA40" s="5" t="s">
        <v>241</v>
      </c>
      <c r="AB40" s="8">
        <v>40695</v>
      </c>
      <c r="AC40" s="5" t="s">
        <v>204</v>
      </c>
      <c r="AD40" s="5"/>
      <c r="AE40" s="5"/>
      <c r="AF40" s="5"/>
      <c r="AG40" s="5" t="s">
        <v>10</v>
      </c>
      <c r="AH40" s="5"/>
      <c r="AI40" s="5"/>
      <c r="AJ40" s="5" t="s">
        <v>39</v>
      </c>
      <c r="AK40" s="5"/>
      <c r="AL40" s="5"/>
      <c r="AM40" s="5"/>
    </row>
    <row r="41" spans="1:39" ht="30" x14ac:dyDescent="0.25">
      <c r="A41" s="4" t="s">
        <v>74</v>
      </c>
      <c r="B41" s="4" t="s">
        <v>75</v>
      </c>
      <c r="C41" s="4" t="s">
        <v>444</v>
      </c>
      <c r="D41" s="4" t="s">
        <v>444</v>
      </c>
      <c r="E41" s="5">
        <v>157</v>
      </c>
      <c r="F41" s="13" t="s">
        <v>448</v>
      </c>
      <c r="G41" s="5">
        <v>152</v>
      </c>
      <c r="H41" s="13" t="s">
        <v>454</v>
      </c>
      <c r="I41" s="5">
        <v>4.5</v>
      </c>
      <c r="J41" s="13" t="s">
        <v>457</v>
      </c>
      <c r="K41" s="5"/>
      <c r="L41" s="6">
        <v>41674</v>
      </c>
      <c r="M41" s="4" t="s">
        <v>190</v>
      </c>
      <c r="N41" s="4" t="s">
        <v>30</v>
      </c>
      <c r="O41" s="6">
        <v>41749</v>
      </c>
      <c r="P41" s="7">
        <v>33</v>
      </c>
      <c r="Q41" s="4" t="s">
        <v>19</v>
      </c>
      <c r="R41" s="4" t="s">
        <v>16</v>
      </c>
      <c r="S41" s="4" t="s">
        <v>13</v>
      </c>
      <c r="T41" s="5" t="s">
        <v>10</v>
      </c>
      <c r="U41" s="5" t="s">
        <v>239</v>
      </c>
      <c r="V41" s="5" t="s">
        <v>459</v>
      </c>
      <c r="W41" s="5" t="s">
        <v>240</v>
      </c>
      <c r="X41" s="5" t="s">
        <v>207</v>
      </c>
      <c r="Y41" s="5" t="s">
        <v>10</v>
      </c>
      <c r="Z41" s="5" t="s">
        <v>10</v>
      </c>
      <c r="AA41" s="5" t="s">
        <v>382</v>
      </c>
      <c r="AB41" s="8">
        <v>41791</v>
      </c>
      <c r="AC41" s="5" t="s">
        <v>238</v>
      </c>
      <c r="AD41" s="5"/>
      <c r="AE41" s="5"/>
      <c r="AF41" s="5"/>
      <c r="AG41" s="5" t="s">
        <v>10</v>
      </c>
      <c r="AH41" s="5"/>
      <c r="AI41" s="5"/>
      <c r="AJ41" s="5" t="s">
        <v>39</v>
      </c>
      <c r="AK41" s="5"/>
      <c r="AL41" s="5"/>
      <c r="AM41" s="5"/>
    </row>
    <row r="42" spans="1:39" ht="30" x14ac:dyDescent="0.25">
      <c r="A42" s="4" t="s">
        <v>118</v>
      </c>
      <c r="B42" s="4" t="s">
        <v>119</v>
      </c>
      <c r="C42" s="4">
        <v>3.1469999999999998</v>
      </c>
      <c r="D42" s="4">
        <v>2.9089999999999998</v>
      </c>
      <c r="E42" s="5">
        <v>153</v>
      </c>
      <c r="F42" s="13">
        <v>58</v>
      </c>
      <c r="G42" s="5">
        <v>145</v>
      </c>
      <c r="H42" s="13">
        <v>22</v>
      </c>
      <c r="I42" s="5">
        <v>4</v>
      </c>
      <c r="J42" s="13">
        <v>54</v>
      </c>
      <c r="K42" s="5"/>
      <c r="L42" s="6">
        <v>41688</v>
      </c>
      <c r="M42" s="4" t="s">
        <v>190</v>
      </c>
      <c r="N42" s="4" t="s">
        <v>30</v>
      </c>
      <c r="O42" s="6">
        <v>41765</v>
      </c>
      <c r="P42" s="7">
        <v>55</v>
      </c>
      <c r="Q42" s="4" t="s">
        <v>11</v>
      </c>
      <c r="R42" s="4" t="s">
        <v>16</v>
      </c>
      <c r="S42" s="4" t="s">
        <v>13</v>
      </c>
      <c r="T42" s="5" t="s">
        <v>10</v>
      </c>
      <c r="U42" s="5" t="s">
        <v>233</v>
      </c>
      <c r="V42" s="5" t="s">
        <v>458</v>
      </c>
      <c r="W42" s="5" t="s">
        <v>234</v>
      </c>
      <c r="X42" s="5" t="s">
        <v>207</v>
      </c>
      <c r="Y42" s="5" t="s">
        <v>10</v>
      </c>
      <c r="Z42" s="5" t="s">
        <v>10</v>
      </c>
      <c r="AA42" s="5" t="s">
        <v>232</v>
      </c>
      <c r="AB42" s="8">
        <v>30286</v>
      </c>
      <c r="AC42" s="5"/>
      <c r="AD42" s="5" t="s">
        <v>231</v>
      </c>
      <c r="AE42" s="5" t="s">
        <v>230</v>
      </c>
      <c r="AF42" s="5"/>
      <c r="AG42" s="5" t="s">
        <v>10</v>
      </c>
      <c r="AH42" s="5"/>
      <c r="AI42" s="5"/>
      <c r="AJ42" s="5" t="s">
        <v>39</v>
      </c>
      <c r="AK42" s="5"/>
      <c r="AL42" s="5"/>
      <c r="AM42" s="5"/>
    </row>
    <row r="43" spans="1:39" ht="30" x14ac:dyDescent="0.25">
      <c r="A43" s="4" t="s">
        <v>142</v>
      </c>
      <c r="B43" s="4" t="s">
        <v>143</v>
      </c>
      <c r="C43" s="4">
        <v>2.645</v>
      </c>
      <c r="D43" s="4">
        <v>2.76</v>
      </c>
      <c r="E43" s="5">
        <v>144</v>
      </c>
      <c r="F43" s="13">
        <v>21</v>
      </c>
      <c r="G43" s="5">
        <v>146</v>
      </c>
      <c r="H43" s="13">
        <v>25</v>
      </c>
      <c r="I43" s="5">
        <v>3</v>
      </c>
      <c r="J43" s="13">
        <v>14</v>
      </c>
      <c r="K43" s="5"/>
      <c r="L43" s="6">
        <v>41772</v>
      </c>
      <c r="M43" s="4" t="s">
        <v>190</v>
      </c>
      <c r="N43" s="4" t="s">
        <v>30</v>
      </c>
      <c r="O43" s="6">
        <v>41794</v>
      </c>
      <c r="P43" s="7">
        <v>23</v>
      </c>
      <c r="Q43" s="4" t="s">
        <v>11</v>
      </c>
      <c r="R43" s="4" t="s">
        <v>16</v>
      </c>
      <c r="S43" s="4" t="s">
        <v>13</v>
      </c>
      <c r="T43" s="5" t="s">
        <v>10</v>
      </c>
      <c r="U43" s="5" t="s">
        <v>228</v>
      </c>
      <c r="V43" s="5" t="s">
        <v>462</v>
      </c>
      <c r="W43" s="5" t="s">
        <v>229</v>
      </c>
      <c r="X43" s="5" t="s">
        <v>207</v>
      </c>
      <c r="Y43" s="5" t="s">
        <v>10</v>
      </c>
      <c r="Z43" s="5" t="s">
        <v>10</v>
      </c>
      <c r="AA43" s="5" t="s">
        <v>225</v>
      </c>
      <c r="AB43" s="8">
        <v>41395</v>
      </c>
      <c r="AC43" s="5" t="s">
        <v>194</v>
      </c>
      <c r="AD43" s="5"/>
      <c r="AE43" s="5"/>
      <c r="AF43" s="5"/>
      <c r="AG43" s="5" t="s">
        <v>10</v>
      </c>
      <c r="AH43" s="5"/>
      <c r="AI43" s="5"/>
      <c r="AJ43" s="5" t="s">
        <v>39</v>
      </c>
      <c r="AK43" s="5"/>
      <c r="AL43" s="5"/>
      <c r="AM43" s="5"/>
    </row>
    <row r="44" spans="1:39" ht="30" x14ac:dyDescent="0.25">
      <c r="A44" s="4" t="s">
        <v>82</v>
      </c>
      <c r="B44" s="4" t="s">
        <v>83</v>
      </c>
      <c r="C44" s="4">
        <v>3.18</v>
      </c>
      <c r="D44" s="4">
        <v>3.17</v>
      </c>
      <c r="E44" s="5">
        <v>155</v>
      </c>
      <c r="F44" s="13">
        <v>66</v>
      </c>
      <c r="G44" s="5">
        <v>146</v>
      </c>
      <c r="H44" s="13">
        <v>25</v>
      </c>
      <c r="I44" s="5">
        <v>3.5</v>
      </c>
      <c r="J44" s="13">
        <v>35</v>
      </c>
      <c r="K44" s="5"/>
      <c r="L44" s="6">
        <v>41632</v>
      </c>
      <c r="M44" s="4" t="s">
        <v>190</v>
      </c>
      <c r="N44" s="4" t="s">
        <v>30</v>
      </c>
      <c r="O44" s="6">
        <v>41753</v>
      </c>
      <c r="P44" s="7">
        <v>24</v>
      </c>
      <c r="Q44" s="4" t="s">
        <v>11</v>
      </c>
      <c r="R44" s="4" t="s">
        <v>84</v>
      </c>
      <c r="S44" s="4" t="s">
        <v>13</v>
      </c>
      <c r="T44" s="5" t="s">
        <v>10</v>
      </c>
      <c r="U44" s="5" t="s">
        <v>226</v>
      </c>
      <c r="V44" s="5" t="s">
        <v>464</v>
      </c>
      <c r="W44" s="5" t="s">
        <v>227</v>
      </c>
      <c r="X44" s="5" t="s">
        <v>207</v>
      </c>
      <c r="Y44" s="5" t="s">
        <v>10</v>
      </c>
      <c r="Z44" s="5" t="s">
        <v>10</v>
      </c>
      <c r="AA44" s="5" t="s">
        <v>225</v>
      </c>
      <c r="AB44" s="8">
        <v>41760</v>
      </c>
      <c r="AC44" s="5" t="s">
        <v>204</v>
      </c>
      <c r="AD44" s="5"/>
      <c r="AE44" s="5"/>
      <c r="AF44" s="5"/>
      <c r="AG44" s="5" t="s">
        <v>201</v>
      </c>
      <c r="AH44" s="5" t="s">
        <v>224</v>
      </c>
      <c r="AI44" s="5" t="s">
        <v>223</v>
      </c>
      <c r="AJ44" s="5" t="s">
        <v>39</v>
      </c>
      <c r="AK44" s="5"/>
      <c r="AL44" s="5"/>
      <c r="AM44" s="5"/>
    </row>
    <row r="45" spans="1:39" ht="30" x14ac:dyDescent="0.25">
      <c r="A45" s="4" t="s">
        <v>160</v>
      </c>
      <c r="B45" s="4" t="s">
        <v>161</v>
      </c>
      <c r="C45" s="4">
        <v>3.6</v>
      </c>
      <c r="D45" s="4">
        <v>3.46</v>
      </c>
      <c r="E45" s="5">
        <v>154</v>
      </c>
      <c r="F45" s="13">
        <v>62</v>
      </c>
      <c r="G45" s="5">
        <v>152</v>
      </c>
      <c r="H45" s="13">
        <v>49</v>
      </c>
      <c r="I45" s="5">
        <v>4.5</v>
      </c>
      <c r="J45" s="13">
        <v>78</v>
      </c>
      <c r="K45" s="5"/>
      <c r="L45" s="6">
        <v>41827</v>
      </c>
      <c r="M45" s="4" t="s">
        <v>190</v>
      </c>
      <c r="N45" s="4" t="s">
        <v>30</v>
      </c>
      <c r="O45" s="6">
        <v>41841</v>
      </c>
      <c r="P45" s="7">
        <v>30</v>
      </c>
      <c r="Q45" s="4" t="s">
        <v>11</v>
      </c>
      <c r="R45" s="4" t="s">
        <v>16</v>
      </c>
      <c r="S45" s="4" t="s">
        <v>13</v>
      </c>
      <c r="T45" s="5" t="s">
        <v>10</v>
      </c>
      <c r="U45" s="5" t="s">
        <v>221</v>
      </c>
      <c r="V45" s="5" t="s">
        <v>464</v>
      </c>
      <c r="W45" s="5" t="s">
        <v>222</v>
      </c>
      <c r="X45" s="5" t="s">
        <v>207</v>
      </c>
      <c r="Y45" s="5" t="s">
        <v>10</v>
      </c>
      <c r="Z45" s="5" t="s">
        <v>10</v>
      </c>
      <c r="AA45" s="5" t="s">
        <v>220</v>
      </c>
      <c r="AB45" s="8">
        <v>39203</v>
      </c>
      <c r="AC45" s="5" t="s">
        <v>204</v>
      </c>
      <c r="AD45" s="5"/>
      <c r="AE45" s="5"/>
      <c r="AF45" s="5"/>
      <c r="AG45" s="5" t="s">
        <v>10</v>
      </c>
      <c r="AH45" s="5"/>
      <c r="AI45" s="5"/>
      <c r="AJ45" s="5" t="s">
        <v>39</v>
      </c>
      <c r="AK45" s="5"/>
      <c r="AL45" s="5"/>
      <c r="AM45" s="5"/>
    </row>
    <row r="46" spans="1:39" ht="30" x14ac:dyDescent="0.25">
      <c r="A46" s="4" t="s">
        <v>62</v>
      </c>
      <c r="B46" s="4" t="s">
        <v>63</v>
      </c>
      <c r="C46" s="4">
        <v>3.9969999999999999</v>
      </c>
      <c r="D46" s="4">
        <v>2.39</v>
      </c>
      <c r="E46" s="5">
        <v>161</v>
      </c>
      <c r="F46" s="13">
        <v>87</v>
      </c>
      <c r="G46" s="5">
        <v>153</v>
      </c>
      <c r="H46" s="13">
        <v>53</v>
      </c>
      <c r="I46" s="5">
        <v>5.5</v>
      </c>
      <c r="J46" s="13">
        <v>97</v>
      </c>
      <c r="K46" s="5"/>
      <c r="L46" s="6">
        <v>41652</v>
      </c>
      <c r="M46" s="4" t="s">
        <v>190</v>
      </c>
      <c r="N46" s="4" t="s">
        <v>30</v>
      </c>
      <c r="O46" s="6">
        <v>41741</v>
      </c>
      <c r="P46" s="7">
        <v>29</v>
      </c>
      <c r="Q46" s="4" t="s">
        <v>19</v>
      </c>
      <c r="R46" s="4" t="s">
        <v>16</v>
      </c>
      <c r="S46" s="4" t="s">
        <v>13</v>
      </c>
      <c r="T46" s="5" t="s">
        <v>10</v>
      </c>
      <c r="U46" s="5" t="s">
        <v>218</v>
      </c>
      <c r="V46" s="5" t="s">
        <v>459</v>
      </c>
      <c r="W46" s="5" t="s">
        <v>219</v>
      </c>
      <c r="X46" s="5" t="s">
        <v>207</v>
      </c>
      <c r="Y46" s="5" t="s">
        <v>10</v>
      </c>
      <c r="Z46" s="5" t="s">
        <v>10</v>
      </c>
      <c r="AA46" s="5" t="s">
        <v>217</v>
      </c>
      <c r="AB46" s="8">
        <v>40603</v>
      </c>
      <c r="AC46" s="5" t="s">
        <v>209</v>
      </c>
      <c r="AD46" s="5"/>
      <c r="AE46" s="5"/>
      <c r="AF46" s="5"/>
      <c r="AG46" s="5" t="s">
        <v>10</v>
      </c>
      <c r="AH46" s="5"/>
      <c r="AI46" s="5"/>
      <c r="AJ46" s="5" t="s">
        <v>39</v>
      </c>
      <c r="AK46" s="5"/>
      <c r="AL46" s="5"/>
      <c r="AM46" s="5"/>
    </row>
    <row r="47" spans="1:39" ht="30" x14ac:dyDescent="0.25">
      <c r="A47" s="4" t="s">
        <v>47</v>
      </c>
      <c r="B47" s="4" t="s">
        <v>48</v>
      </c>
      <c r="C47" s="4" t="s">
        <v>444</v>
      </c>
      <c r="D47" s="4" t="s">
        <v>444</v>
      </c>
      <c r="E47" s="5">
        <v>155</v>
      </c>
      <c r="F47" s="13">
        <v>66</v>
      </c>
      <c r="G47" s="5">
        <v>149</v>
      </c>
      <c r="H47" s="13">
        <v>37</v>
      </c>
      <c r="I47" s="5">
        <v>4</v>
      </c>
      <c r="J47" s="13">
        <v>54</v>
      </c>
      <c r="K47" s="5"/>
      <c r="L47" s="6">
        <v>41660</v>
      </c>
      <c r="M47" s="4" t="s">
        <v>190</v>
      </c>
      <c r="N47" s="4" t="s">
        <v>45</v>
      </c>
      <c r="O47" s="6">
        <v>41722</v>
      </c>
      <c r="P47" s="7">
        <v>24</v>
      </c>
      <c r="Q47" s="4" t="s">
        <v>11</v>
      </c>
      <c r="R47" s="4" t="s">
        <v>16</v>
      </c>
      <c r="S47" s="4" t="s">
        <v>13</v>
      </c>
      <c r="T47" s="5" t="s">
        <v>10</v>
      </c>
      <c r="U47" s="5" t="s">
        <v>211</v>
      </c>
      <c r="V47" s="5" t="s">
        <v>458</v>
      </c>
      <c r="W47" s="5" t="s">
        <v>212</v>
      </c>
      <c r="X47" s="5" t="s">
        <v>207</v>
      </c>
      <c r="Y47" s="5" t="s">
        <v>10</v>
      </c>
      <c r="Z47" s="5" t="s">
        <v>10</v>
      </c>
      <c r="AA47" s="5" t="s">
        <v>210</v>
      </c>
      <c r="AB47" s="8">
        <v>41030</v>
      </c>
      <c r="AC47" s="5" t="s">
        <v>209</v>
      </c>
      <c r="AD47" s="5"/>
      <c r="AE47" s="5"/>
      <c r="AF47" s="5"/>
      <c r="AG47" s="5" t="s">
        <v>10</v>
      </c>
      <c r="AH47" s="5"/>
      <c r="AI47" s="5"/>
      <c r="AJ47" s="5" t="s">
        <v>39</v>
      </c>
      <c r="AK47" s="5"/>
      <c r="AL47" s="5"/>
      <c r="AM47" s="5"/>
    </row>
    <row r="48" spans="1:39" ht="30" x14ac:dyDescent="0.25">
      <c r="A48" s="4" t="s">
        <v>114</v>
      </c>
      <c r="B48" s="4" t="s">
        <v>115</v>
      </c>
      <c r="C48" s="4">
        <v>3.3050000000000002</v>
      </c>
      <c r="D48" s="4">
        <v>3.07</v>
      </c>
      <c r="E48" s="5" t="s">
        <v>444</v>
      </c>
      <c r="F48" s="13" t="s">
        <v>444</v>
      </c>
      <c r="G48" s="5" t="s">
        <v>444</v>
      </c>
      <c r="H48" s="13" t="s">
        <v>444</v>
      </c>
      <c r="I48" s="5" t="s">
        <v>444</v>
      </c>
      <c r="J48" s="13" t="s">
        <v>444</v>
      </c>
      <c r="K48" s="5"/>
      <c r="L48" s="6">
        <v>41673</v>
      </c>
      <c r="M48" s="4" t="s">
        <v>190</v>
      </c>
      <c r="N48" s="4" t="s">
        <v>30</v>
      </c>
      <c r="O48" s="6">
        <v>41764</v>
      </c>
      <c r="P48" s="7">
        <v>52</v>
      </c>
      <c r="Q48" s="4" t="s">
        <v>11</v>
      </c>
      <c r="R48" s="4" t="s">
        <v>16</v>
      </c>
      <c r="S48" s="4" t="s">
        <v>13</v>
      </c>
      <c r="T48" s="5" t="s">
        <v>10</v>
      </c>
      <c r="U48" s="5" t="s">
        <v>206</v>
      </c>
      <c r="V48" s="5" t="s">
        <v>462</v>
      </c>
      <c r="W48" s="5" t="s">
        <v>208</v>
      </c>
      <c r="X48" s="5" t="s">
        <v>207</v>
      </c>
      <c r="Y48" s="5" t="s">
        <v>10</v>
      </c>
      <c r="Z48" s="5" t="s">
        <v>10</v>
      </c>
      <c r="AA48" s="5" t="s">
        <v>205</v>
      </c>
      <c r="AB48" s="8">
        <v>31533</v>
      </c>
      <c r="AC48" s="5" t="s">
        <v>204</v>
      </c>
      <c r="AD48" s="5"/>
      <c r="AE48" s="5"/>
      <c r="AF48" s="5"/>
      <c r="AG48" s="5" t="s">
        <v>10</v>
      </c>
      <c r="AH48" s="5"/>
      <c r="AI48" s="5"/>
      <c r="AJ48" s="5" t="s">
        <v>39</v>
      </c>
      <c r="AK48" s="5"/>
      <c r="AL48" s="5"/>
      <c r="AM48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4"/>
  <sheetViews>
    <sheetView topLeftCell="O1" workbookViewId="0">
      <selection activeCell="X1" sqref="X1:AL1048576"/>
    </sheetView>
  </sheetViews>
  <sheetFormatPr defaultRowHeight="15" x14ac:dyDescent="0.25"/>
  <cols>
    <col min="23" max="23" width="16.28515625" bestFit="1" customWidth="1"/>
  </cols>
  <sheetData>
    <row r="3" spans="1:23" s="1" customFormat="1" x14ac:dyDescent="0.25">
      <c r="A3" s="2" t="s">
        <v>0</v>
      </c>
      <c r="B3" s="2" t="s">
        <v>1</v>
      </c>
      <c r="C3" s="2" t="s">
        <v>443</v>
      </c>
      <c r="D3" s="2" t="s">
        <v>442</v>
      </c>
      <c r="E3" s="3" t="s">
        <v>180</v>
      </c>
      <c r="F3" s="12" t="s">
        <v>192</v>
      </c>
      <c r="G3" s="3" t="s">
        <v>181</v>
      </c>
      <c r="H3" s="12" t="s">
        <v>193</v>
      </c>
      <c r="I3" s="3" t="s">
        <v>436</v>
      </c>
      <c r="J3" s="12" t="s">
        <v>435</v>
      </c>
      <c r="K3" s="2" t="s">
        <v>4</v>
      </c>
      <c r="L3" s="2" t="s">
        <v>5</v>
      </c>
      <c r="M3" s="2" t="s">
        <v>6</v>
      </c>
      <c r="N3" s="2" t="s">
        <v>7</v>
      </c>
      <c r="O3" s="3" t="s">
        <v>431</v>
      </c>
      <c r="P3" s="2" t="s">
        <v>183</v>
      </c>
      <c r="Q3" s="2" t="s">
        <v>184</v>
      </c>
      <c r="R3" s="3" t="s">
        <v>186</v>
      </c>
      <c r="S3" s="3" t="s">
        <v>187</v>
      </c>
      <c r="T3" s="3" t="s">
        <v>432</v>
      </c>
      <c r="U3" s="3" t="s">
        <v>433</v>
      </c>
      <c r="V3" s="2" t="s">
        <v>185</v>
      </c>
      <c r="W3" s="3" t="s">
        <v>434</v>
      </c>
    </row>
    <row r="4" spans="1:23" s="49" customFormat="1" x14ac:dyDescent="0.25">
      <c r="A4" s="4" t="s">
        <v>118</v>
      </c>
      <c r="B4" s="4" t="s">
        <v>119</v>
      </c>
      <c r="C4" s="4">
        <v>3.1469999999999998</v>
      </c>
      <c r="D4" s="4">
        <v>2.9089999999999998</v>
      </c>
      <c r="E4" s="18">
        <v>153</v>
      </c>
      <c r="F4" s="47">
        <v>58</v>
      </c>
      <c r="G4" s="18">
        <v>145</v>
      </c>
      <c r="H4" s="47">
        <v>22</v>
      </c>
      <c r="I4" s="18">
        <v>4</v>
      </c>
      <c r="J4" s="47">
        <v>54</v>
      </c>
      <c r="K4" s="7">
        <v>55</v>
      </c>
      <c r="L4" s="4" t="s">
        <v>11</v>
      </c>
      <c r="M4" s="4" t="s">
        <v>16</v>
      </c>
      <c r="N4" s="4" t="s">
        <v>13</v>
      </c>
      <c r="O4" s="18" t="s">
        <v>10</v>
      </c>
      <c r="P4" s="18" t="s">
        <v>233</v>
      </c>
      <c r="Q4" s="18" t="s">
        <v>458</v>
      </c>
      <c r="R4" s="18" t="s">
        <v>234</v>
      </c>
      <c r="S4" s="18" t="s">
        <v>207</v>
      </c>
      <c r="T4" s="18" t="s">
        <v>10</v>
      </c>
      <c r="U4" s="18" t="s">
        <v>10</v>
      </c>
      <c r="V4" s="18" t="s">
        <v>232</v>
      </c>
      <c r="W4" s="48">
        <v>30286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all apps</vt:lpstr>
      <vt:lpstr>all admits</vt:lpstr>
      <vt:lpstr>enrolled</vt:lpstr>
      <vt:lpstr>ToPrint</vt:lpstr>
      <vt:lpstr>Sheet4</vt:lpstr>
      <vt:lpstr>Sheet3</vt:lpstr>
      <vt:lpstr>Sheet2</vt:lpstr>
      <vt:lpstr>Sheet1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2014-09-18T23:22:58Z</cp:lastPrinted>
  <dcterms:created xsi:type="dcterms:W3CDTF">2014-08-26T16:59:16Z</dcterms:created>
  <dcterms:modified xsi:type="dcterms:W3CDTF">2015-02-24T01:30:57Z</dcterms:modified>
</cp:coreProperties>
</file>